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VR\Municipio de Puerto Vallarta\Oficios\Enviados PVR\Oficios Desarrollo Social\Exp DDI-WEB-0091-2021\"/>
    </mc:Choice>
  </mc:AlternateContent>
  <xr:revisionPtr revIDLastSave="0" documentId="8_{D48EDDAF-B948-4856-A4A4-7DAF9BA4CA6A}" xr6:coauthVersionLast="47" xr6:coauthVersionMax="47" xr10:uidLastSave="{00000000-0000-0000-0000-000000000000}"/>
  <bookViews>
    <workbookView xWindow="-110" yWindow="-110" windowWidth="19420" windowHeight="10420" xr2:uid="{E445C0AC-7025-4E31-84D6-E541124A87F8}"/>
  </bookViews>
  <sheets>
    <sheet name="Informe Obras Faism" sheetId="2" r:id="rId1"/>
    <sheet name="Hoja1" sheetId="1" r:id="rId2"/>
  </sheets>
  <definedNames>
    <definedName name="_xlnm.Print_Area" localSheetId="0">'Informe Obras Faism'!$A$43:$C$46</definedName>
    <definedName name="_xlnm.Print_Titles" localSheetId="0">'Informe Obras Faism'!$1:$4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9" i="2" l="1"/>
  <c r="J59" i="2" s="1"/>
  <c r="D58" i="2"/>
  <c r="J58" i="2" s="1"/>
  <c r="J57" i="2"/>
  <c r="D56" i="2"/>
  <c r="J56" i="2" s="1"/>
  <c r="D55" i="2"/>
  <c r="J55" i="2" s="1"/>
  <c r="D54" i="2"/>
  <c r="J54" i="2" s="1"/>
  <c r="J53" i="2"/>
  <c r="D53" i="2"/>
  <c r="D52" i="2"/>
  <c r="J52" i="2" s="1"/>
  <c r="J51" i="2"/>
  <c r="J50" i="2"/>
  <c r="D50" i="2"/>
  <c r="D49" i="2"/>
  <c r="E47" i="2" s="1"/>
  <c r="J48" i="2"/>
  <c r="D48" i="2"/>
  <c r="J47" i="2"/>
  <c r="F47" i="2"/>
  <c r="D47" i="2"/>
  <c r="D46" i="2"/>
  <c r="J46" i="2" s="1"/>
  <c r="J45" i="2"/>
  <c r="D45" i="2"/>
  <c r="J44" i="2"/>
  <c r="D44" i="2"/>
  <c r="J43" i="2"/>
  <c r="D43" i="2"/>
  <c r="E43" i="2" s="1"/>
  <c r="J42" i="2"/>
  <c r="D42" i="2"/>
  <c r="J41" i="2"/>
  <c r="J40" i="2"/>
  <c r="J39" i="2"/>
  <c r="J38" i="2"/>
  <c r="J37" i="2"/>
  <c r="D37" i="2"/>
  <c r="J36" i="2"/>
  <c r="J35" i="2"/>
  <c r="J34" i="2"/>
  <c r="J33" i="2"/>
  <c r="D32" i="2"/>
  <c r="J32" i="2" s="1"/>
  <c r="J31" i="2"/>
  <c r="J30" i="2"/>
  <c r="D30" i="2"/>
  <c r="J29" i="2"/>
  <c r="J28" i="2"/>
  <c r="J27" i="2"/>
  <c r="J26" i="2"/>
  <c r="J25" i="2"/>
  <c r="J24" i="2"/>
  <c r="F24" i="2"/>
  <c r="E24" i="2"/>
  <c r="D23" i="2"/>
  <c r="J23" i="2" s="1"/>
  <c r="D22" i="2"/>
  <c r="J22" i="2" s="1"/>
  <c r="D21" i="2"/>
  <c r="J21" i="2" s="1"/>
  <c r="J20" i="2"/>
  <c r="D20" i="2"/>
  <c r="D19" i="2"/>
  <c r="J19" i="2" s="1"/>
  <c r="D18" i="2"/>
  <c r="J18" i="2" s="1"/>
  <c r="D17" i="2"/>
  <c r="J17" i="2" s="1"/>
  <c r="J16" i="2"/>
  <c r="D16" i="2"/>
  <c r="D15" i="2"/>
  <c r="J15" i="2" s="1"/>
  <c r="E14" i="2"/>
  <c r="D14" i="2"/>
  <c r="J14" i="2" s="1"/>
  <c r="J13" i="2"/>
  <c r="J12" i="2"/>
  <c r="D12" i="2"/>
  <c r="E11" i="2" s="1"/>
  <c r="J11" i="2"/>
  <c r="F11" i="2"/>
  <c r="J10" i="2"/>
  <c r="D10" i="2"/>
  <c r="D9" i="2"/>
  <c r="E7" i="2" s="1"/>
  <c r="J8" i="2"/>
  <c r="D8" i="2"/>
  <c r="F7" i="2"/>
  <c r="D7" i="2"/>
  <c r="J7" i="2" s="1"/>
  <c r="J9" i="2" l="1"/>
  <c r="E31" i="2"/>
  <c r="E60" i="2" s="1"/>
  <c r="J49" i="2"/>
  <c r="E55" i="2"/>
</calcChain>
</file>

<file path=xl/sharedStrings.xml><?xml version="1.0" encoding="utf-8"?>
<sst xmlns="http://schemas.openxmlformats.org/spreadsheetml/2006/main" count="100" uniqueCount="92">
  <si>
    <t>NÚM.</t>
  </si>
  <si>
    <t>EXPEDIENTE DE OBRA</t>
  </si>
  <si>
    <t>DESCRIPCIÓN Y UBICACIÓN DE LA OBRA</t>
  </si>
  <si>
    <t>CONTRATADO</t>
  </si>
  <si>
    <t>MONTO TOTAL OBRA INICIAL</t>
  </si>
  <si>
    <t>MONTO TOTAL OBRA FINAL</t>
  </si>
  <si>
    <t>EJECUTOR DE LA OBRA</t>
  </si>
  <si>
    <t>SUPERVISOR DE LA OBRA</t>
  </si>
  <si>
    <r>
      <t>SUPERFICIE DE LA OBRA MT</t>
    </r>
    <r>
      <rPr>
        <b/>
        <sz val="11"/>
        <color theme="0"/>
        <rFont val="Calibri"/>
        <family val="2"/>
      </rPr>
      <t>²</t>
    </r>
  </si>
  <si>
    <r>
      <t>COSTO MT</t>
    </r>
    <r>
      <rPr>
        <b/>
        <sz val="11"/>
        <color theme="0"/>
        <rFont val="Calibri"/>
        <family val="2"/>
      </rPr>
      <t>² DE LA OBRA</t>
    </r>
  </si>
  <si>
    <t>FONDO</t>
  </si>
  <si>
    <t>BENEFICIARIOS</t>
  </si>
  <si>
    <t>DOP/AD/39/2021</t>
  </si>
  <si>
    <t>CONTRUCCIÓN DE PAVIMENTACION A BASE DE EMPEDRADO AHOGADO EN MORTERO EN PUERTO VALLARTA DE LA CALLE IGNACIO LOPEZ RAYON DESDE HIDALGO HASTA GALEANA EN EL ASENTAMIENTO LA INDEPENDENCIA</t>
  </si>
  <si>
    <t>DUVER RENTA SA DE CV</t>
  </si>
  <si>
    <t>ING. SERGIO IVÁN LÓPEZ CRUZ</t>
  </si>
  <si>
    <t>FAISM</t>
  </si>
  <si>
    <t>CONSTRUCCIÓN DE GUARNICIONES Y BANQUETAS EN PUERTO VALLARTA DE LA CALLE IGNACIO LOPEZ RAYON DESDE HIDALGO HASTA GALEANA EN EL ASENTAMIENTO LA INDEPENDENCIA</t>
  </si>
  <si>
    <t>REHABILITACIÓN DE RED O SISTEMA DE AGUA ENTUBADA ACCESO A SERVICIOS BASICOS DE LA VIVIENDA EN PUERTO VALLARTA DE LA CALLE IGNACIO LOPEZ RAYON DESDE HIDALGO HASTA GALEANA EN EL ASENTAMIENTO LA INDEPENDENCIA</t>
  </si>
  <si>
    <t>REHABILITACIÓN DE DRENAJE SANITARIO EN PUERTO VALLARTA DE LA CALLE IGNACIO LOPEZ RAYON DESDE HIDALGO HASTA GALEANA EN EL ASENTAMIENTO LA INDEPENDENCIA</t>
  </si>
  <si>
    <t>DOP/AD/40/2021</t>
  </si>
  <si>
    <t>CONTRUCCIÓN DE PAVIMENTACION A BASE DE EMPEDRADO AHOGADO EN MORTERO EN PUERTO VALLARTA DE LA CALLE EUTIQUIO GONZALEZ DESDE REPUBLICA DEL ECUADOR HASTA ARGENTINA EN EL ASENTAMIENTO LOMAS DE ENMEDIO</t>
  </si>
  <si>
    <t>ROCA PROYECTOS Y CONSTRUCCIONES DEL NAYAR SA DE CV</t>
  </si>
  <si>
    <t>ING. DIEGO ROMUALDO MACEDO MORA</t>
  </si>
  <si>
    <t>CONSTRUCCIÓN DE GUARNICIONES Y BANQUETAS EN PUERTO VALLARTA DE LA CALLE EUTIQUIO GONZALEZ DESDE REPUBLICA DEL ECUADOR HASTA ARGENTINA EN EL ASENTAMIENTO LOMAS DE EN MEDIO</t>
  </si>
  <si>
    <t>REHABILITACIÓN DE RED O SISTEMA DE AGUA ENTUBADA ACCESO A SERVICIOS BASICOS DE LA VIVIENDA EN PUERTO VALLARTA DE LA CALLE EUTIQUIO GONZALEZ DESDE REPUBLICA DEL ECUADOR HASTA ARGENTINA EN EL ASENTAMIENTO LOMAS DE EN MEDIO</t>
  </si>
  <si>
    <t>DOP/CSS/41/2021</t>
  </si>
  <si>
    <t>CONTRUCCIÓN DE PAVIMENTACION A BASE DE CONCRETO HIDRAULICO EN PUERTO VALLARTA DE LA CALLE ARGENTINA DESDE 18 DE MARZO HASTA 24 DE JUNIO EN EL ASENTAMIENTO LOMAS DEL CALVARIO</t>
  </si>
  <si>
    <t>EN PROCESO</t>
  </si>
  <si>
    <t>CALU CONSTRUCCIONES Y PAVIMENTACIONES SA DE CV</t>
  </si>
  <si>
    <t>ING. MARIO ADRIÁN MARTÍNEZ BECERRA</t>
  </si>
  <si>
    <t>CONTRUCCIÓN DE PAVIMENTACION A BASE DE EMPEDRADO AHOGADO EN MORTERO EN PUERTO VALLARTA DE LA CALLE PTO. ENSENADA DESDE PTO. LAS PEÑAS HASTA PTO. TAMPICO EN EL ASENTAMIENTO LOS RAMBLASES</t>
  </si>
  <si>
    <t>CONSTRUCCIÓN DE GUARNICIONES Y BANQUETAS EN PUERTO VALLARTA DE LA CALLE ARGENTINA DESDE 18 DE MARZO HASTA 24 DE JUNIO EN EL ASENTAMIENTO LOMAS DEL CALVARIO</t>
  </si>
  <si>
    <t>CONSTRUCCIÓN DE GUARNICIONES Y BANQUETAS EN PUERTO VALLARTA DE LA CALLE PTO. ENSENADA DESDE PTO. LAS PEÑAS HASTA PTO. TAMPICO EN EL ASENTAMIENTO LOS RAMBLASES</t>
  </si>
  <si>
    <t>REHABILITACIÓN DE RED O SISTEMA DE AGUA ENTUBADA ACCESO A SERVICIOS BASICOS DE LA VIVIENDA EN PUERTO VALLARTADE LA CALLE ARGENTINA DESDE 18 DE MARZO HASTA 24 DE JUNIO EN EL ASENTAMIENTO LOMAS DEL CALVARIO</t>
  </si>
  <si>
    <t>REHABILITACIÓN DE RED O SISTEMA DE AGUA ENTUBADA ACCESO A SERVICIOS BASICOS DE LA VIVIENDA EN PUERTO VALLARTA DE LA CALLE PTO. ENSENADA DESDE PTO. LAS PEÑAS HASTA PTO. TAMPICO EN EL ASENTAMIENTO LOS RAMBLASES</t>
  </si>
  <si>
    <t>REHABILITACIÓN DE DRENAJE SANITARIO EN PUERTO VALLARTA DE LA CALLE ARGENTINA DESDE 18 DE MARZO HASTA 24 DE JUNIO EN EL ASENTAMIENTO LOMAS DEL CALVARIO</t>
  </si>
  <si>
    <t>REHABILITACIÓN DE DRENAJE SANITARIO EN PUERTO VALLARTA DE LA CALLE PTO. ENSENADA DESDE PTO. LAS PEÑAS HASTA PTO. TAMPICO EN EL ASENTAMIENTO LOS RAMBLASES</t>
  </si>
  <si>
    <t>CONSTRUCCIÓN DE MUROS DE CONTENCION EN LA CALLE PTO . ENSENADA EN PUERTO VALLARTA LOCALIDAD PUERTO VALLARTA ASENTAMIENTO RAMBLASES</t>
  </si>
  <si>
    <t>CONSTRUCCION DE PUENTE PEATONAL EN PUERTO VALLARTA LOCALIDAD COLONIA PASO DEL MOLINO ASENTAMIENTO PASO DEL MOLINO</t>
  </si>
  <si>
    <t>DOP/CSS/42/2021</t>
  </si>
  <si>
    <t>CONTRUCCIÓN DE PAVIMENTACION A BASE DE EMPEDRADO AHOGADO EN MORTERO EN PUERTO VALLARTA DE LA CALLE SANDIA (GARDENIA) DESDE HERIBERTO CASTILLO HASTA COLIFLOR EN EL ASENTAMIENTO LAGUNA DEL VALLE</t>
  </si>
  <si>
    <t>AGREGADOS R.T. SA DE CV</t>
  </si>
  <si>
    <t>ING. AGUSTÍN VALENZUELA TOPETE</t>
  </si>
  <si>
    <t>CONTRUCCIÓN DE PAVIMENTACION A BASE DE CONCRETO HIDRAHULICO EN PUERTO VALLARTA DE LA CALLE PLAYA GRANDE DESDE JORGE NEGRETE HASTA MAR DE CORTES EN EL ASENTAMIENTO LA INDEPENDENCIA</t>
  </si>
  <si>
    <t>CONSTRUCCIÓN DE GUARNICIONES Y BANQUETAS EN LA CALLE SANDIA (GARDENIA) DESDE HERIBERTO CASTILLO HASTA COLIFLOR EN EL ASENTAMIENTO LAGUNA DEL VALLE</t>
  </si>
  <si>
    <t>CONSTRUCCIÓN DE GUARNICIONES Y BANQUETAS EN LA CALLE PLAYA GRANDE DESDE JORGE NEGRETE HASTA MAR DE CORTES EN EL ASENTAMIENTO LA INDEPENDENCIA</t>
  </si>
  <si>
    <t>REHABILITACIÓN DE RED O SISTEMA DE AGUA ENTUBADA ACCESO A SERVICIOS BASICOS DE LA VIVIENDA EN PUERTO VALLARTA DE LA CALLE SANDIA (GARDENIA) DESDE HERIBERTO CASTILLO HASTA COLIFLOR EN EL ASENTAMIENTO LAGUNA DEL VALLE</t>
  </si>
  <si>
    <t>REHABILITACIÓN DE RED O SISTEMA DE AGUA ENTUBADA ACCESO A SERVICIOS BASICOS DE LA VIVIENDA EN PUERTO VALLARTA DE LA CALLE PLAYA GRANDE DESDE JORGE NEGRETE HASTA MAR DE CORTES EN EL ASENTAMIENTO LA INDEPENDENCIA</t>
  </si>
  <si>
    <t>REHABILITACIÓN DE DRENAJE SANITARIO EN PUERTO VALLARTA DE LA CALLE PLAYA GRANDE DESDE JORGE NEGRETE HASTA MAR DE CORTES EN EL ASENTAMIENTO LA INDEPENDENCIA</t>
  </si>
  <si>
    <t>DOP/CSS/43/2021</t>
  </si>
  <si>
    <t>CONTRUCCIÓN DE PAVIMENTACION A BASE DE EMPEDRADO AHOGADO EN MORTERO EN PUERTO VALLARTA DE LA CALLE HABANA DESDE AV. VICTOR ITURBE HASTA OBSIDIANA EN EL ASENTAMIENTO JOYAS DEL PEDREGAL</t>
  </si>
  <si>
    <t>GRUPO CONSTRUCTOR EL REAL DEL ROSARIO SA DE CV</t>
  </si>
  <si>
    <t>ING. MIGUEL ALEJANDRO ROSAS DÁVILA</t>
  </si>
  <si>
    <t>CONTRUCCIÓN DE PAVIMENTACION A BASE DE EMPEDRADO AHOGADO EN MORTERO EN PUERTO VALLARTA DE LA CALLE RIO NAZAS DESDE RIO AMECA HASTA AV. LUIS DONALDO COLOSIO N EL ASENTAMIENTO AGUA AZUL</t>
  </si>
  <si>
    <t>CONTRUCCIÓN DE PAVIMENTACION A BASE DE EMPEDRADO AHOGADO EN MORTERO EN PUERTO VALLARTA DE LA CALLE RIO GRIJALVA DESDE RIO DE LA PLATA HASTA RIO TIBET EN EL ASENTAMIENTO AGUA AZUL</t>
  </si>
  <si>
    <t>CONSTRUCCIÓN DE GUARNICIONES Y BANQUETAS EN PUERTO VALLARTA DE LA CALLE HABANA DESDE AV. VICTOR ITURBE HASTA OBSIDIANA EN EL ASENTAMIENTO JOYAS DEL PEDREGAL</t>
  </si>
  <si>
    <t>CONSTRUCCIÓN DE GUARNICIONES Y BANQUETAS PUERTO VALLARTA DE LA CALLE RIO NAZAS DESDE RIO AMECA HASTA AV. LUIS DONALDO COLOSIO N EL ASENTAMIENTO AGUA AZUL</t>
  </si>
  <si>
    <t>CONSTRUCCIÓN DE GUARNICIONES Y BANQUETAS EN PUERTO VALLARTA DE LA CALLE RIO GRIJALVA DESDE RIO DE LA PLATA HASTA RIO TIBET EN EL ASENTAMIENTO AGUA AZUL</t>
  </si>
  <si>
    <t>REHABILITACIÓN DE RED O SISTEMA DE AGUA ENTUBADA ACCESO A SERVICIOS BASICOS DE LA VIVIENDA EN PUERTO VALLARTA DE LA CALLE HABANA DESDE AV. VICTOR ITURBE HASTA OBSIDIANA EN EL ASENTAMIENTO JOYAS DEL PEDREGAL</t>
  </si>
  <si>
    <t>REHABILITACIÓN DE RED O SISTEMA DE AGUA ENTUBADA ACCESO A SERVICIOS BASICOS DE LA VIVIENDA EN PUERTO VALLARTA DE LA CALLE RIO NAZAS DESDE RIO AMECA HASTA AV. LUIS DONALDO COLOSIO N EL ASENTAMIENTO AGUA AZUL</t>
  </si>
  <si>
    <t>REHABILITACIÓN DE RED O SISTEMA DE AGUA ENTUBADA ACCESO A SERVICIOS BASICOS DE LA VIVIENDA EN PUERTO VALLARTADE LA CALLE RIO GRIJALVA DESDE RIO DE LA PLATA HASTA RIO TIBET EN EL ASENTAMIENTO AGUA AZUL</t>
  </si>
  <si>
    <t>REHABILITACIÓN DE DRENAJE SANITARIO EN PUERTO VALLARTA DE LA CALLE HABANA DESDE AV. VICTOR ITURBE HASTA OBSIDIANA EN EL ASENTAMIENTO JOYAS DEL PEDREGAL</t>
  </si>
  <si>
    <t>REHABILITACIÓN DE DRENAJE SANITARIO EN PUERTO VALLARTA DE LA CALLE RIO NAZAS DESDE RIO AMECA HASTA AV. LUIS DONALDO COLOSIO N EL ASENTAMIENTO AGUA AZUL</t>
  </si>
  <si>
    <t>REHABILITACIÓN DE DRENAJE SANITARIO EN PUERTO VALLARTA DE LA CALLE RIO GRIJALVA DESDE RIO DE LA PLATA HASTA RIO TIBET EN EL ASENTAMIENTO AGUA AZUL</t>
  </si>
  <si>
    <t>DOP/CSS/44/2021</t>
  </si>
  <si>
    <t>CONTRUCCIÓN DE PAVIMENTACION A BASE DE EMPEDRADO AHOGADO EN MORTERO EN PUERTO VALLARTA DE LA CALLE RIO DANUBIO DESDE RIO AMECA HASTA AVENIDA LUIS DONALDO COLOSIO EN EL ASENTAMIENTO AGUA AZUL</t>
  </si>
  <si>
    <t>JOSE PADILLA AGUIRRE</t>
  </si>
  <si>
    <t>ING. CESAR ALEJANDRO LANGARICA SÁNCHEZ</t>
  </si>
  <si>
    <t>CONSTRUCCIÓN DE GUARNICIONES Y BANQUETAS EN PUERTO VALLARTA DE LA CALLE RIO DANUBIO DESDE RIO AMECA HASTA AVENIDA LUIS DONALDO COLOSIO EN EL ASENTAMIENTO AGUA AZUL</t>
  </si>
  <si>
    <t>REHABILITACIÓN DE RED O SISTEMA DE AGUA ENTUBADA ACCESO A SERVICIOS BASICOS DE LA VIVIENDA EN PUERTO VALLARTA DE LA CALLE RIO DANUBIO DESDE RIO AMECA HASTA AVENIDA LUIS DONALDO COLOSIO EN EL ASENTAMIENTO AGUA AZUL</t>
  </si>
  <si>
    <t>REHABILITACIÓN DE DRENAJE SANITARIO EN PUERTO VALLARTA DE LA CALLE RIO DANUBIO DESDE RIO AMECA HASTA AVENIDA LUIS DONALDO COLOSIO EN EL ASENTAMIENTO AGUA AZUL</t>
  </si>
  <si>
    <t>DOP/CSS/45/2021</t>
  </si>
  <si>
    <t>CONTRUCCIÓN DE PAVIMENTACION A BASE DE EMPEDRADO AHOGADO EN MORTERO EN PUERTO VALLARTA DE LA CALLE GABRIEL NUÑO DESDE PAVO REAL HASTA DOLORES DEL RIO EN EL ASENTAMIENTO PRESIDENTES MUNICIPALES</t>
  </si>
  <si>
    <t>GAREY CONSTRUCCIONES SA DE CV</t>
  </si>
  <si>
    <t>ARQ. RICARDO ALBERTO ANDRADE SALCEDO</t>
  </si>
  <si>
    <t>CONTRUCCIÓN DE PAVIMENTACION A BASE DE EMPEDRADO AHOGADO EN MORTERO EN PUERTO VALLARTA DE LA CALLE MIRAMAR DESDE JALISCO HASTA DURANGO EN EL ASENTAMIENTO BOBADILLA</t>
  </si>
  <si>
    <t>CONTRUCCIÓN DE GUARNICIONES Y BANQUETAS EN PUERTO VALLARTA DE LA CALLE GABRIEL NUÑO DESDE PAVO REAL HASTA DOLORES DEL RIO EN EL ASENTAMIENTO PRESIDENTES MUNICIPALES</t>
  </si>
  <si>
    <t>CONSTRUCCIÓN DE GUARNICIONES Y BANQUETAS EN PUERTO VALLARTA DE LA CALLE MIRAMAR DESDE JALISCO HASTA DURANGO EN EL ASENTAMIENTO BOBADILLA</t>
  </si>
  <si>
    <t>REHABILITACIÓN DE RED O SISTEMA DE AGUA ENTUBADA ACCESO A SERVICIOS BASICOS DE LA VIVIENDA EN PUERTO VALLARTA DE LA CALLE GABRIEL NUÑO DESDE PAVO REAL HASTA DOLORES DEL RIO EN EL ASENTAMIENTO PRESIDENTES MUNICIPALES</t>
  </si>
  <si>
    <t>REHABILITACIÓN DE RED O SISTEMA DE AGUA ENTUBADA ACCESO A SERVICIOS BASICOS DE LA VIVIENDA EN PUERTO VALLARTA LOCALIDAD PUERTO VALLARTA DE LA CALLE MIRAMAR DESDE JALISCO HASTA DURANGO EN EL ASENTAMIENTO BOBADILLA</t>
  </si>
  <si>
    <t>REHABILITACIÓN DE DRENAJE SANITARIO EN PUERTO VALLARTA DE LA CALLE GABRIEL NUÑO DESDE PAVO REAL HASTA DOLORES DEL RIO EN EL ASENTAMIENTO PRESIDENTES MUNICIPALES</t>
  </si>
  <si>
    <t>REHABILITACIÓN DE DRENAJE SANITARIO EN PUERTO VALLARTA DE LA CALLE MIRAMAR DESDE JALISCO HASTA DURANGO EN EL ASENTAMIENTO BOBADILLA</t>
  </si>
  <si>
    <t>DOP/AD/46/2021</t>
  </si>
  <si>
    <t>CONTRUCCIÓN DE PAVIMENTACION A BASE DE EMPEDRADO AHOGADO EN MORTERO EN PUERTO VALLARTA DEL ANDADOR DIEGO RIVERA DESDE PEDRO MORENO HASTA CERRO EN EL ASENTAMIENTO BENITO JUAREZ</t>
  </si>
  <si>
    <t>CONSTRUCTORA AURARQ SA DE CV</t>
  </si>
  <si>
    <t>ARQQ. MIGUEL ÁNGEL AGUILAR BECERRA</t>
  </si>
  <si>
    <t>CONSTRUCCIÓN DE GUARNICIONES Y BANQUETAS EN PUERTO VALLARTA DEL ANDADOR DIEGO RIVERA DESDE PEDRO MORENO HASTA CERRO EN EL ASENTAMIENTO BENITO JUAREZ</t>
  </si>
  <si>
    <t>REHABILITACIÓN DE RED O SISTEMA DE AGUA ENTUBADA ACCESO A SERVICIOS BASICOS DE LA VIVIENDA EN PUERTO VALLARTA DEL ANDADOR DIEGO RIVERA DESDE PEDRO MORENO HASTA CERRO EN EL ASENTAMIENTO BENITO JUAREZ</t>
  </si>
  <si>
    <t>REHABILITACIÓN DE DRENAJE SANITARIO EN PUERTO VALLARTA DEL ANDADOR DIEGO RIVERA DESDE PEDRO MORENO HASTA CERRO EN EL ASENTAMIENTO BENITO JUAREZ</t>
  </si>
  <si>
    <t>CONSTRUCCIÓN DE MUROS DE CONTENCION EN EL ANDADOR DIEGO RIVERA EN PUERTO VALLARTA LOCALIDAD PUERTO VALLARTA ASENTAMIENTO BENITO JUÁREZ</t>
  </si>
  <si>
    <t>TOTAL RAMO XXXIII FONDO III FAISM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</si>
</sst>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820000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1">
    <xf numFmtId="0" fontId="0" fillId="0" borderId="0" xfId="0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4" fontId="3" fillId="0" borderId="0" xfId="0" applyNumberFormat="1" applyFont="1" applyAlignment="1">
      <alignment vertical="center"/>
    </xf>
    <xf numFmtId="43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4" fontId="2" fillId="2" borderId="2" xfId="1" applyFont="1" applyFill="1" applyBorder="1" applyAlignment="1">
      <alignment horizontal="center" vertical="center" wrapText="1"/>
    </xf>
    <xf numFmtId="4" fontId="2" fillId="2" borderId="2" xfId="0" applyNumberFormat="1" applyFont="1" applyFill="1" applyBorder="1" applyAlignment="1">
      <alignment horizontal="center" vertical="center" wrapText="1"/>
    </xf>
    <xf numFmtId="43" fontId="2" fillId="2" borderId="2" xfId="0" applyNumberFormat="1" applyFont="1" applyFill="1" applyBorder="1" applyAlignment="1">
      <alignment horizontal="center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top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44" fontId="2" fillId="2" borderId="4" xfId="1" applyFont="1" applyFill="1" applyBorder="1" applyAlignment="1">
      <alignment horizontal="center" vertical="center" wrapText="1"/>
    </xf>
    <xf numFmtId="4" fontId="2" fillId="2" borderId="4" xfId="0" applyNumberFormat="1" applyFont="1" applyFill="1" applyBorder="1" applyAlignment="1">
      <alignment horizontal="center" vertical="center" wrapText="1"/>
    </xf>
    <xf numFmtId="43" fontId="2" fillId="2" borderId="4" xfId="0" applyNumberFormat="1" applyFont="1" applyFill="1" applyBorder="1" applyAlignment="1">
      <alignment horizontal="center" vertical="center" wrapText="1"/>
    </xf>
    <xf numFmtId="3" fontId="2" fillId="2" borderId="4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 textRotation="90"/>
    </xf>
    <xf numFmtId="0" fontId="8" fillId="0" borderId="6" xfId="0" applyFont="1" applyBorder="1" applyAlignment="1">
      <alignment horizontal="justify" vertical="justify" wrapText="1"/>
    </xf>
    <xf numFmtId="44" fontId="8" fillId="0" borderId="6" xfId="1" applyFont="1" applyFill="1" applyBorder="1" applyAlignment="1">
      <alignment horizontal="center" vertical="center"/>
    </xf>
    <xf numFmtId="44" fontId="9" fillId="0" borderId="6" xfId="1" applyFont="1" applyFill="1" applyBorder="1" applyAlignment="1">
      <alignment horizontal="center" vertical="center"/>
    </xf>
    <xf numFmtId="44" fontId="8" fillId="0" borderId="6" xfId="0" applyNumberFormat="1" applyFont="1" applyBorder="1" applyAlignment="1">
      <alignment horizontal="center" vertical="center" textRotation="90"/>
    </xf>
    <xf numFmtId="4" fontId="8" fillId="0" borderId="6" xfId="0" applyNumberFormat="1" applyFont="1" applyBorder="1" applyAlignment="1">
      <alignment horizontal="center" vertical="center" textRotation="90"/>
    </xf>
    <xf numFmtId="4" fontId="8" fillId="0" borderId="6" xfId="0" applyNumberFormat="1" applyFont="1" applyBorder="1" applyAlignment="1">
      <alignment vertical="center"/>
    </xf>
    <xf numFmtId="43" fontId="8" fillId="0" borderId="6" xfId="0" applyNumberFormat="1" applyFont="1" applyBorder="1" applyAlignment="1">
      <alignment vertical="center"/>
    </xf>
    <xf numFmtId="4" fontId="8" fillId="0" borderId="7" xfId="0" applyNumberFormat="1" applyFont="1" applyBorder="1" applyAlignment="1">
      <alignment horizontal="center" vertical="center" textRotation="91"/>
    </xf>
    <xf numFmtId="3" fontId="10" fillId="0" borderId="7" xfId="0" applyNumberFormat="1" applyFont="1" applyBorder="1" applyAlignment="1">
      <alignment horizontal="center" vertical="center"/>
    </xf>
    <xf numFmtId="4" fontId="8" fillId="0" borderId="8" xfId="0" applyNumberFormat="1" applyFont="1" applyBorder="1" applyAlignment="1">
      <alignment horizontal="center" vertical="center" textRotation="91"/>
    </xf>
    <xf numFmtId="3" fontId="10" fillId="0" borderId="8" xfId="0" applyNumberFormat="1" applyFont="1" applyBorder="1" applyAlignment="1">
      <alignment horizontal="center" vertical="center"/>
    </xf>
    <xf numFmtId="4" fontId="8" fillId="0" borderId="4" xfId="0" applyNumberFormat="1" applyFont="1" applyBorder="1" applyAlignment="1">
      <alignment horizontal="center" vertical="center" textRotation="91"/>
    </xf>
    <xf numFmtId="3" fontId="10" fillId="0" borderId="4" xfId="0" applyNumberFormat="1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 textRotation="90"/>
    </xf>
    <xf numFmtId="44" fontId="12" fillId="0" borderId="6" xfId="1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 vertical="center" textRotation="90" wrapText="1"/>
    </xf>
    <xf numFmtId="4" fontId="11" fillId="0" borderId="6" xfId="0" applyNumberFormat="1" applyFont="1" applyBorder="1" applyAlignment="1">
      <alignment horizontal="center" vertical="center" textRotation="90" wrapText="1"/>
    </xf>
    <xf numFmtId="4" fontId="11" fillId="0" borderId="6" xfId="0" applyNumberFormat="1" applyFont="1" applyBorder="1" applyAlignment="1">
      <alignment vertical="center"/>
    </xf>
    <xf numFmtId="43" fontId="11" fillId="0" borderId="6" xfId="0" applyNumberFormat="1" applyFont="1" applyBorder="1" applyAlignment="1">
      <alignment vertical="center"/>
    </xf>
    <xf numFmtId="4" fontId="11" fillId="0" borderId="7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4" fontId="11" fillId="0" borderId="8" xfId="0" applyNumberFormat="1" applyFont="1" applyBorder="1" applyAlignment="1">
      <alignment horizontal="center" vertical="center"/>
    </xf>
    <xf numFmtId="3" fontId="3" fillId="0" borderId="8" xfId="0" applyNumberFormat="1" applyFont="1" applyBorder="1" applyAlignment="1">
      <alignment horizontal="center" vertical="center"/>
    </xf>
    <xf numFmtId="4" fontId="11" fillId="0" borderId="4" xfId="0" applyNumberFormat="1" applyFont="1" applyBorder="1" applyAlignment="1">
      <alignment horizontal="center" vertical="center"/>
    </xf>
    <xf numFmtId="3" fontId="3" fillId="0" borderId="4" xfId="0" applyNumberFormat="1" applyFont="1" applyBorder="1" applyAlignment="1">
      <alignment horizontal="center" vertical="center"/>
    </xf>
    <xf numFmtId="43" fontId="8" fillId="0" borderId="6" xfId="0" applyNumberFormat="1" applyFont="1" applyBorder="1" applyAlignment="1">
      <alignment horizontal="center" vertical="center" textRotation="90"/>
    </xf>
    <xf numFmtId="3" fontId="10" fillId="0" borderId="6" xfId="0" applyNumberFormat="1" applyFont="1" applyBorder="1" applyAlignment="1">
      <alignment horizontal="center" vertical="center"/>
    </xf>
    <xf numFmtId="4" fontId="11" fillId="0" borderId="6" xfId="0" applyNumberFormat="1" applyFont="1" applyBorder="1" applyAlignment="1">
      <alignment horizontal="center" vertical="center" textRotation="90"/>
    </xf>
    <xf numFmtId="3" fontId="3" fillId="0" borderId="6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4" fontId="8" fillId="0" borderId="7" xfId="0" applyNumberFormat="1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4" fontId="8" fillId="0" borderId="8" xfId="0" applyNumberFormat="1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4" fontId="8" fillId="0" borderId="4" xfId="0" applyNumberFormat="1" applyFont="1" applyBorder="1" applyAlignment="1">
      <alignment horizontal="center" vertical="center"/>
    </xf>
    <xf numFmtId="4" fontId="8" fillId="0" borderId="6" xfId="0" applyNumberFormat="1" applyFont="1" applyBorder="1" applyAlignment="1">
      <alignment horizontal="center" vertical="center" textRotation="90" wrapText="1"/>
    </xf>
    <xf numFmtId="4" fontId="8" fillId="0" borderId="7" xfId="0" applyNumberFormat="1" applyFont="1" applyBorder="1" applyAlignment="1">
      <alignment horizontal="center" vertical="center" textRotation="1"/>
    </xf>
    <xf numFmtId="4" fontId="8" fillId="0" borderId="8" xfId="0" applyNumberFormat="1" applyFont="1" applyBorder="1" applyAlignment="1">
      <alignment horizontal="center" vertical="center" textRotation="1"/>
    </xf>
    <xf numFmtId="4" fontId="8" fillId="0" borderId="4" xfId="0" applyNumberFormat="1" applyFont="1" applyBorder="1" applyAlignment="1">
      <alignment horizontal="center" vertical="center" textRotation="1"/>
    </xf>
    <xf numFmtId="0" fontId="15" fillId="0" borderId="9" xfId="0" applyFont="1" applyBorder="1"/>
    <xf numFmtId="0" fontId="15" fillId="0" borderId="10" xfId="0" applyFont="1" applyBorder="1"/>
    <xf numFmtId="0" fontId="16" fillId="0" borderId="11" xfId="0" applyFont="1" applyBorder="1" applyAlignment="1">
      <alignment horizontal="right" vertical="center" wrapText="1"/>
    </xf>
    <xf numFmtId="0" fontId="16" fillId="0" borderId="12" xfId="0" applyFont="1" applyBorder="1" applyAlignment="1">
      <alignment horizontal="right" vertical="center" wrapText="1"/>
    </xf>
    <xf numFmtId="44" fontId="16" fillId="0" borderId="10" xfId="1" applyFont="1" applyFill="1" applyBorder="1" applyAlignment="1">
      <alignment horizontal="center" vertical="center"/>
    </xf>
    <xf numFmtId="0" fontId="15" fillId="0" borderId="10" xfId="0" applyFont="1" applyBorder="1" applyAlignment="1">
      <alignment vertical="center"/>
    </xf>
    <xf numFmtId="4" fontId="15" fillId="0" borderId="10" xfId="0" applyNumberFormat="1" applyFont="1" applyBorder="1" applyAlignment="1">
      <alignment vertical="center"/>
    </xf>
    <xf numFmtId="43" fontId="15" fillId="0" borderId="10" xfId="0" applyNumberFormat="1" applyFont="1" applyBorder="1" applyAlignment="1">
      <alignment vertical="center"/>
    </xf>
    <xf numFmtId="3" fontId="15" fillId="0" borderId="1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44" fontId="5" fillId="0" borderId="0" xfId="1" applyFont="1" applyFill="1" applyAlignment="1">
      <alignment vertical="center"/>
    </xf>
    <xf numFmtId="44" fontId="5" fillId="0" borderId="0" xfId="1" applyFont="1" applyAlignment="1">
      <alignment vertical="center"/>
    </xf>
    <xf numFmtId="43" fontId="0" fillId="0" borderId="0" xfId="0" applyNumberFormat="1"/>
    <xf numFmtId="3" fontId="0" fillId="0" borderId="0" xfId="0" applyNumberFormat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0</xdr:row>
      <xdr:rowOff>25400</xdr:rowOff>
    </xdr:from>
    <xdr:ext cx="1259609" cy="1395356"/>
    <xdr:pic>
      <xdr:nvPicPr>
        <xdr:cNvPr id="2" name="Imagen 1" descr="Cuadrado&#10;&#10;Descripción generada automáticamente">
          <a:extLst>
            <a:ext uri="{FF2B5EF4-FFF2-40B4-BE49-F238E27FC236}">
              <a16:creationId xmlns:a16="http://schemas.microsoft.com/office/drawing/2014/main" id="{ED3BE35D-6DFC-460B-A18D-12CF7BC8E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5400"/>
          <a:ext cx="1259609" cy="1395356"/>
        </a:xfrm>
        <a:prstGeom prst="rect">
          <a:avLst/>
        </a:prstGeom>
        <a:effectLst>
          <a:outerShdw blurRad="50800" dist="50800" dir="5400000" sx="1000" sy="1000" algn="ctr" rotWithShape="0">
            <a:srgbClr val="000000"/>
          </a:outerShdw>
        </a:effectLst>
      </xdr:spPr>
    </xdr:pic>
    <xdr:clientData/>
  </xdr:oneCellAnchor>
  <xdr:twoCellAnchor>
    <xdr:from>
      <xdr:col>2</xdr:col>
      <xdr:colOff>3865563</xdr:colOff>
      <xdr:row>0</xdr:row>
      <xdr:rowOff>254001</xdr:rowOff>
    </xdr:from>
    <xdr:to>
      <xdr:col>7</xdr:col>
      <xdr:colOff>129310</xdr:colOff>
      <xdr:row>3</xdr:row>
      <xdr:rowOff>76345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3C29857E-5534-4F50-B20F-D086A5F43DA1}"/>
            </a:ext>
          </a:extLst>
        </xdr:cNvPr>
        <xdr:cNvSpPr/>
      </xdr:nvSpPr>
      <xdr:spPr>
        <a:xfrm>
          <a:off x="5167313" y="254001"/>
          <a:ext cx="4925147" cy="1136794"/>
        </a:xfrm>
        <a:prstGeom prst="rect">
          <a:avLst/>
        </a:prstGeom>
        <a:solidFill>
          <a:schemeClr val="bg1"/>
        </a:solidFill>
        <a:ln>
          <a:solidFill>
            <a:srgbClr val="C00000">
              <a:alpha val="59000"/>
            </a:srgbClr>
          </a:solidFill>
        </a:ln>
        <a:effectLst>
          <a:glow rad="139700">
            <a:srgbClr val="820000">
              <a:alpha val="40000"/>
            </a:srgbClr>
          </a:glow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MX" sz="2000" b="1" cap="none" spc="0">
              <a:ln w="12700">
                <a:solidFill>
                  <a:srgbClr val="760000"/>
                </a:solidFill>
              </a:ln>
              <a:solidFill>
                <a:srgbClr val="760000"/>
              </a:solidFill>
              <a:effectLst>
                <a:outerShdw blurRad="38100" dist="19050" dir="2700000" algn="tl" rotWithShape="0">
                  <a:schemeClr val="dk1">
                    <a:lumMod val="50000"/>
                    <a:alpha val="40000"/>
                  </a:schemeClr>
                </a:outerShdw>
              </a:effectLst>
            </a:rPr>
            <a:t>H. Ayuntamiento Constitucional de Puerto Vallarta, Jalisco.</a:t>
          </a:r>
        </a:p>
        <a:p>
          <a:pPr algn="ctr"/>
          <a:r>
            <a:rPr lang="es-MX" sz="2000" b="1" cap="none" spc="0">
              <a:ln w="12700">
                <a:solidFill>
                  <a:srgbClr val="760000"/>
                </a:solidFill>
              </a:ln>
              <a:solidFill>
                <a:srgbClr val="760000"/>
              </a:solidFill>
              <a:effectLst>
                <a:outerShdw blurRad="38100" dist="19050" dir="2700000" algn="tl" rotWithShape="0">
                  <a:schemeClr val="dk1">
                    <a:lumMod val="50000"/>
                    <a:alpha val="40000"/>
                  </a:schemeClr>
                </a:outerShdw>
              </a:effectLst>
            </a:rPr>
            <a:t>2021-2024</a:t>
          </a:r>
        </a:p>
        <a:p>
          <a:pPr algn="ctr"/>
          <a:r>
            <a:rPr lang="es-MX" sz="2000" b="1" cap="none" spc="0">
              <a:ln w="12700">
                <a:solidFill>
                  <a:srgbClr val="760000"/>
                </a:solidFill>
              </a:ln>
              <a:solidFill>
                <a:srgbClr val="760000"/>
              </a:solidFill>
              <a:effectLst>
                <a:outerShdw blurRad="38100" dist="19050" dir="2700000" algn="tl" rotWithShape="0">
                  <a:schemeClr val="dk1">
                    <a:lumMod val="50000"/>
                    <a:alpha val="40000"/>
                  </a:schemeClr>
                </a:outerShdw>
              </a:effectLst>
            </a:rPr>
            <a:t>Reporte</a:t>
          </a:r>
          <a:r>
            <a:rPr lang="es-MX" sz="2000" b="1" cap="none" spc="0" baseline="0">
              <a:ln w="12700">
                <a:solidFill>
                  <a:srgbClr val="760000"/>
                </a:solidFill>
              </a:ln>
              <a:solidFill>
                <a:srgbClr val="760000"/>
              </a:solidFill>
              <a:effectLst>
                <a:outerShdw blurRad="38100" dist="19050" dir="2700000" algn="tl" rotWithShape="0">
                  <a:schemeClr val="dk1">
                    <a:lumMod val="50000"/>
                    <a:alpha val="40000"/>
                  </a:schemeClr>
                </a:outerShdw>
              </a:effectLst>
            </a:rPr>
            <a:t> de Avances de Obras en Proceso</a:t>
          </a:r>
        </a:p>
      </xdr:txBody>
    </xdr:sp>
    <xdr:clientData/>
  </xdr:twoCellAnchor>
  <xdr:oneCellAnchor>
    <xdr:from>
      <xdr:col>10</xdr:col>
      <xdr:colOff>650875</xdr:colOff>
      <xdr:row>0</xdr:row>
      <xdr:rowOff>0</xdr:rowOff>
    </xdr:from>
    <xdr:ext cx="3454465" cy="1287895"/>
    <xdr:pic>
      <xdr:nvPicPr>
        <xdr:cNvPr id="4" name="Imagen 3">
          <a:extLst>
            <a:ext uri="{FF2B5EF4-FFF2-40B4-BE49-F238E27FC236}">
              <a16:creationId xmlns:a16="http://schemas.microsoft.com/office/drawing/2014/main" id="{88481C1E-6896-449A-9FC1-FA159F4FF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5775" y="0"/>
          <a:ext cx="3454465" cy="1287895"/>
        </a:xfrm>
        <a:prstGeom prst="rect">
          <a:avLst/>
        </a:prstGeom>
        <a:effectLst>
          <a:glow rad="114300">
            <a:srgbClr val="760000"/>
          </a:glow>
          <a:reflection stA="45000" endPos="15000" dir="5400000" sy="-100000" algn="bl" rotWithShape="0"/>
          <a:softEdge rad="0"/>
        </a:effec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7105C-A7DE-4E55-BE60-658F7B70BF3D}">
  <sheetPr>
    <pageSetUpPr fitToPage="1"/>
  </sheetPr>
  <dimension ref="A1:XFB100"/>
  <sheetViews>
    <sheetView showGridLines="0" tabSelected="1" zoomScale="80" zoomScaleNormal="80" zoomScaleSheetLayoutView="55" workbookViewId="0">
      <pane ySplit="4" topLeftCell="A5" activePane="bottomLeft" state="frozen"/>
      <selection pane="bottomLeft" activeCell="A7" sqref="A7:XFD10"/>
    </sheetView>
  </sheetViews>
  <sheetFormatPr baseColWidth="10" defaultColWidth="11.54296875" defaultRowHeight="14.5"/>
  <cols>
    <col min="1" max="1" width="6.54296875" customWidth="1"/>
    <col min="2" max="2" width="12.08984375" customWidth="1"/>
    <col min="3" max="3" width="68.81640625" customWidth="1"/>
    <col min="4" max="4" width="13.6328125" customWidth="1"/>
    <col min="5" max="6" width="15.36328125" customWidth="1"/>
    <col min="7" max="7" width="10.81640625" customWidth="1"/>
    <col min="8" max="8" width="12.453125" customWidth="1"/>
    <col min="9" max="9" width="12.1796875" customWidth="1"/>
    <col min="10" max="10" width="12.1796875" style="79" customWidth="1"/>
    <col min="11" max="11" width="12.1796875" customWidth="1"/>
    <col min="12" max="12" width="18.453125" style="80" customWidth="1"/>
  </cols>
  <sheetData>
    <row r="1" spans="1:12" s="2" customFormat="1" ht="3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s="2" customFormat="1" ht="34.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 s="2" customFormat="1" ht="34.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 ht="19" thickBot="1">
      <c r="A4" s="4"/>
      <c r="B4" s="4"/>
      <c r="C4" s="4"/>
      <c r="D4" s="4"/>
      <c r="E4" s="4"/>
      <c r="F4" s="5"/>
      <c r="G4" s="6"/>
      <c r="H4" s="7"/>
      <c r="I4" s="7"/>
      <c r="J4" s="8"/>
      <c r="K4" s="7"/>
      <c r="L4" s="9"/>
    </row>
    <row r="5" spans="1:12" s="16" customFormat="1" ht="30" customHeight="1">
      <c r="A5" s="10" t="s">
        <v>0</v>
      </c>
      <c r="B5" s="11" t="s">
        <v>1</v>
      </c>
      <c r="C5" s="11" t="s">
        <v>2</v>
      </c>
      <c r="D5" s="12" t="s">
        <v>3</v>
      </c>
      <c r="E5" s="12" t="s">
        <v>4</v>
      </c>
      <c r="F5" s="12" t="s">
        <v>5</v>
      </c>
      <c r="G5" s="11" t="s">
        <v>6</v>
      </c>
      <c r="H5" s="13" t="s">
        <v>7</v>
      </c>
      <c r="I5" s="13" t="s">
        <v>8</v>
      </c>
      <c r="J5" s="14" t="s">
        <v>9</v>
      </c>
      <c r="K5" s="13" t="s">
        <v>10</v>
      </c>
      <c r="L5" s="15" t="s">
        <v>11</v>
      </c>
    </row>
    <row r="6" spans="1:12" s="23" customFormat="1" ht="30" customHeight="1">
      <c r="A6" s="17"/>
      <c r="B6" s="18"/>
      <c r="C6" s="18"/>
      <c r="D6" s="19"/>
      <c r="E6" s="19"/>
      <c r="F6" s="19"/>
      <c r="G6" s="18"/>
      <c r="H6" s="20"/>
      <c r="I6" s="20"/>
      <c r="J6" s="21"/>
      <c r="K6" s="20"/>
      <c r="L6" s="22"/>
    </row>
    <row r="7" spans="1:12" s="6" customFormat="1" ht="45" customHeight="1">
      <c r="A7" s="24">
        <v>1</v>
      </c>
      <c r="B7" s="25" t="s">
        <v>12</v>
      </c>
      <c r="C7" s="26" t="s">
        <v>13</v>
      </c>
      <c r="D7" s="27">
        <f>(969170.52+4195.54)</f>
        <v>973366.06</v>
      </c>
      <c r="E7" s="28">
        <f>SUM(D7:D10)</f>
        <v>1792325.3099999998</v>
      </c>
      <c r="F7" s="28">
        <f>537697.59+1043397.41+89184.8</f>
        <v>1670279.8</v>
      </c>
      <c r="G7" s="29" t="s">
        <v>14</v>
      </c>
      <c r="H7" s="30" t="s">
        <v>15</v>
      </c>
      <c r="I7" s="31">
        <v>1085</v>
      </c>
      <c r="J7" s="32">
        <f>D7/I7</f>
        <v>897.11157603686638</v>
      </c>
      <c r="K7" s="33" t="s">
        <v>16</v>
      </c>
      <c r="L7" s="34">
        <v>3038</v>
      </c>
    </row>
    <row r="8" spans="1:12" s="6" customFormat="1" ht="45" customHeight="1">
      <c r="A8" s="24">
        <v>2</v>
      </c>
      <c r="B8" s="25"/>
      <c r="C8" s="26" t="s">
        <v>17</v>
      </c>
      <c r="D8" s="27">
        <f>(611379.02-146164.37)</f>
        <v>465214.65</v>
      </c>
      <c r="E8" s="28"/>
      <c r="F8" s="28"/>
      <c r="G8" s="29"/>
      <c r="H8" s="30"/>
      <c r="I8" s="31">
        <v>774</v>
      </c>
      <c r="J8" s="32">
        <f>D8/I8</f>
        <v>601.05251937984497</v>
      </c>
      <c r="K8" s="35"/>
      <c r="L8" s="36"/>
    </row>
    <row r="9" spans="1:12" s="6" customFormat="1" ht="45" customHeight="1">
      <c r="A9" s="24">
        <v>3</v>
      </c>
      <c r="B9" s="25"/>
      <c r="C9" s="26" t="s">
        <v>18</v>
      </c>
      <c r="D9" s="27">
        <f>(99378.04-3243.83)+416.17</f>
        <v>96550.37999999999</v>
      </c>
      <c r="E9" s="28"/>
      <c r="F9" s="28"/>
      <c r="G9" s="29"/>
      <c r="H9" s="30"/>
      <c r="I9" s="31">
        <v>191</v>
      </c>
      <c r="J9" s="32">
        <f t="shared" ref="J9:J10" si="0">D9/I9</f>
        <v>505.49937172774867</v>
      </c>
      <c r="K9" s="35"/>
      <c r="L9" s="36"/>
    </row>
    <row r="10" spans="1:12" s="6" customFormat="1" ht="30" customHeight="1">
      <c r="A10" s="24">
        <v>4</v>
      </c>
      <c r="B10" s="25"/>
      <c r="C10" s="26" t="s">
        <v>19</v>
      </c>
      <c r="D10" s="27">
        <f>(312348.93-56173.69)+1018.98</f>
        <v>257194.22</v>
      </c>
      <c r="E10" s="28"/>
      <c r="F10" s="28"/>
      <c r="G10" s="29"/>
      <c r="H10" s="30"/>
      <c r="I10" s="31">
        <v>189</v>
      </c>
      <c r="J10" s="32">
        <f t="shared" si="0"/>
        <v>1360.8159788359787</v>
      </c>
      <c r="K10" s="37"/>
      <c r="L10" s="38"/>
    </row>
    <row r="11" spans="1:12" s="6" customFormat="1" ht="39">
      <c r="A11" s="39">
        <v>5</v>
      </c>
      <c r="B11" s="40" t="s">
        <v>20</v>
      </c>
      <c r="C11" s="26" t="s">
        <v>21</v>
      </c>
      <c r="D11" s="27">
        <v>1143293.79</v>
      </c>
      <c r="E11" s="41">
        <f>SUM(D11:D13)</f>
        <v>1811098.69</v>
      </c>
      <c r="F11" s="41">
        <f>543329.6+235478.81+358344.55+337637.41</f>
        <v>1474790.3699999999</v>
      </c>
      <c r="G11" s="42" t="s">
        <v>22</v>
      </c>
      <c r="H11" s="43" t="s">
        <v>23</v>
      </c>
      <c r="I11" s="44">
        <v>1509</v>
      </c>
      <c r="J11" s="45">
        <f>D11/I11</f>
        <v>757.64996023856861</v>
      </c>
      <c r="K11" s="46" t="s">
        <v>16</v>
      </c>
      <c r="L11" s="47">
        <v>1913</v>
      </c>
    </row>
    <row r="12" spans="1:12" s="6" customFormat="1" ht="45" customHeight="1">
      <c r="A12" s="39">
        <v>6</v>
      </c>
      <c r="B12" s="40"/>
      <c r="C12" s="26" t="s">
        <v>24</v>
      </c>
      <c r="D12" s="27">
        <f>(625488.55-5294.86)</f>
        <v>620193.69000000006</v>
      </c>
      <c r="E12" s="41"/>
      <c r="F12" s="41"/>
      <c r="G12" s="42"/>
      <c r="H12" s="43"/>
      <c r="I12" s="44">
        <v>761</v>
      </c>
      <c r="J12" s="45">
        <f t="shared" ref="J12:J13" si="1">D12/I12</f>
        <v>814.97199737187918</v>
      </c>
      <c r="K12" s="48"/>
      <c r="L12" s="49"/>
    </row>
    <row r="13" spans="1:12" s="6" customFormat="1" ht="52">
      <c r="A13" s="39">
        <v>7</v>
      </c>
      <c r="B13" s="40"/>
      <c r="C13" s="26" t="s">
        <v>25</v>
      </c>
      <c r="D13" s="27">
        <v>47611.21</v>
      </c>
      <c r="E13" s="41"/>
      <c r="F13" s="41"/>
      <c r="G13" s="42"/>
      <c r="H13" s="43"/>
      <c r="I13" s="44">
        <v>107</v>
      </c>
      <c r="J13" s="45">
        <f t="shared" si="1"/>
        <v>444.9645794392523</v>
      </c>
      <c r="K13" s="50"/>
      <c r="L13" s="51"/>
    </row>
    <row r="14" spans="1:12" s="6" customFormat="1" ht="45" customHeight="1">
      <c r="A14" s="24">
        <v>8</v>
      </c>
      <c r="B14" s="25" t="s">
        <v>26</v>
      </c>
      <c r="C14" s="26" t="s">
        <v>27</v>
      </c>
      <c r="D14" s="27">
        <f>(471589.4+46207.02)+2241.54</f>
        <v>520037.96</v>
      </c>
      <c r="E14" s="28">
        <f>SUM(D14:D23)</f>
        <v>3246897.8499999996</v>
      </c>
      <c r="F14" s="28" t="s">
        <v>28</v>
      </c>
      <c r="G14" s="52" t="s">
        <v>29</v>
      </c>
      <c r="H14" s="30" t="s">
        <v>30</v>
      </c>
      <c r="I14" s="31">
        <v>470</v>
      </c>
      <c r="J14" s="32">
        <f>D14/I14</f>
        <v>1106.4637446808511</v>
      </c>
      <c r="K14" s="33" t="s">
        <v>16</v>
      </c>
      <c r="L14" s="53">
        <v>1253</v>
      </c>
    </row>
    <row r="15" spans="1:12" s="6" customFormat="1" ht="39">
      <c r="A15" s="24">
        <v>9</v>
      </c>
      <c r="B15" s="25"/>
      <c r="C15" s="26" t="s">
        <v>31</v>
      </c>
      <c r="D15" s="27">
        <f>(760556.36+75775.5)+3620.48</f>
        <v>839952.34</v>
      </c>
      <c r="E15" s="28"/>
      <c r="F15" s="28"/>
      <c r="G15" s="52"/>
      <c r="H15" s="30"/>
      <c r="I15" s="31">
        <v>976</v>
      </c>
      <c r="J15" s="32">
        <f t="shared" ref="J15:J30" si="2">D15/I15</f>
        <v>860.60690573770489</v>
      </c>
      <c r="K15" s="35"/>
      <c r="L15" s="53">
        <v>2484</v>
      </c>
    </row>
    <row r="16" spans="1:12" s="6" customFormat="1" ht="45" customHeight="1">
      <c r="A16" s="24">
        <v>10</v>
      </c>
      <c r="B16" s="25"/>
      <c r="C16" s="26" t="s">
        <v>32</v>
      </c>
      <c r="D16" s="27">
        <f>(161970.53-16169.68)+631.17</f>
        <v>146432.02000000002</v>
      </c>
      <c r="E16" s="28"/>
      <c r="F16" s="28"/>
      <c r="G16" s="52"/>
      <c r="H16" s="30"/>
      <c r="I16" s="31">
        <v>184</v>
      </c>
      <c r="J16" s="32">
        <f t="shared" si="2"/>
        <v>795.82619565217396</v>
      </c>
      <c r="K16" s="35"/>
      <c r="L16" s="53">
        <v>1253</v>
      </c>
    </row>
    <row r="17" spans="1:12" s="6" customFormat="1" ht="45" customHeight="1">
      <c r="A17" s="24">
        <v>11</v>
      </c>
      <c r="B17" s="25"/>
      <c r="C17" s="26" t="s">
        <v>33</v>
      </c>
      <c r="D17" s="27">
        <f>(304154.35)+804.31</f>
        <v>304958.65999999997</v>
      </c>
      <c r="E17" s="28"/>
      <c r="F17" s="28"/>
      <c r="G17" s="52"/>
      <c r="H17" s="30"/>
      <c r="I17" s="31">
        <v>378</v>
      </c>
      <c r="J17" s="32">
        <f t="shared" si="2"/>
        <v>806.76894179894168</v>
      </c>
      <c r="K17" s="35"/>
      <c r="L17" s="53">
        <v>2484</v>
      </c>
    </row>
    <row r="18" spans="1:12" s="6" customFormat="1" ht="39">
      <c r="A18" s="24">
        <v>12</v>
      </c>
      <c r="B18" s="25"/>
      <c r="C18" s="26" t="s">
        <v>34</v>
      </c>
      <c r="D18" s="27">
        <f>(43108.5-19044.31)+104.17</f>
        <v>24168.359999999997</v>
      </c>
      <c r="E18" s="28"/>
      <c r="F18" s="28"/>
      <c r="G18" s="52"/>
      <c r="H18" s="30"/>
      <c r="I18" s="31">
        <v>82</v>
      </c>
      <c r="J18" s="32">
        <f t="shared" si="2"/>
        <v>294.73609756097557</v>
      </c>
      <c r="K18" s="35"/>
      <c r="L18" s="53">
        <v>1253</v>
      </c>
    </row>
    <row r="19" spans="1:12" s="6" customFormat="1" ht="39">
      <c r="A19" s="24">
        <v>13</v>
      </c>
      <c r="B19" s="25"/>
      <c r="C19" s="26" t="s">
        <v>35</v>
      </c>
      <c r="D19" s="27">
        <f>(85788.19-24250.58)+266.4</f>
        <v>61804.01</v>
      </c>
      <c r="E19" s="28"/>
      <c r="F19" s="28"/>
      <c r="G19" s="52"/>
      <c r="H19" s="30"/>
      <c r="I19" s="31">
        <v>164</v>
      </c>
      <c r="J19" s="32">
        <f t="shared" si="2"/>
        <v>376.85371951219514</v>
      </c>
      <c r="K19" s="35"/>
      <c r="L19" s="53">
        <v>2484</v>
      </c>
    </row>
    <row r="20" spans="1:12" s="6" customFormat="1" ht="39">
      <c r="A20" s="24">
        <v>14</v>
      </c>
      <c r="B20" s="25"/>
      <c r="C20" s="26" t="s">
        <v>36</v>
      </c>
      <c r="D20" s="27">
        <f>(90580.15-47263.75)+187.52</f>
        <v>43503.919999999991</v>
      </c>
      <c r="E20" s="28"/>
      <c r="F20" s="28"/>
      <c r="G20" s="52"/>
      <c r="H20" s="30"/>
      <c r="I20" s="31">
        <v>29</v>
      </c>
      <c r="J20" s="32">
        <f t="shared" si="2"/>
        <v>1500.1351724137928</v>
      </c>
      <c r="K20" s="35"/>
      <c r="L20" s="53">
        <v>1253</v>
      </c>
    </row>
    <row r="21" spans="1:12" s="6" customFormat="1" ht="45" customHeight="1">
      <c r="A21" s="24">
        <v>15</v>
      </c>
      <c r="B21" s="25"/>
      <c r="C21" s="26" t="s">
        <v>37</v>
      </c>
      <c r="D21" s="27">
        <f>(200100.57-109705.57)+391.32</f>
        <v>90786.32</v>
      </c>
      <c r="E21" s="28"/>
      <c r="F21" s="28"/>
      <c r="G21" s="52"/>
      <c r="H21" s="30"/>
      <c r="I21" s="31">
        <v>78</v>
      </c>
      <c r="J21" s="32">
        <f t="shared" si="2"/>
        <v>1163.9271794871795</v>
      </c>
      <c r="K21" s="35"/>
      <c r="L21" s="53">
        <v>2484</v>
      </c>
    </row>
    <row r="22" spans="1:12" s="6" customFormat="1" ht="26">
      <c r="A22" s="24">
        <v>16</v>
      </c>
      <c r="B22" s="25"/>
      <c r="C22" s="26" t="s">
        <v>38</v>
      </c>
      <c r="D22" s="27">
        <f>(82656.86-3240.02)+343.8</f>
        <v>79760.639999999999</v>
      </c>
      <c r="E22" s="28"/>
      <c r="F22" s="28"/>
      <c r="G22" s="52"/>
      <c r="H22" s="30"/>
      <c r="I22" s="31">
        <v>32</v>
      </c>
      <c r="J22" s="32">
        <f t="shared" si="2"/>
        <v>2492.52</v>
      </c>
      <c r="K22" s="35"/>
      <c r="L22" s="53">
        <v>2484</v>
      </c>
    </row>
    <row r="23" spans="1:12" s="6" customFormat="1" ht="26">
      <c r="A23" s="24">
        <v>17</v>
      </c>
      <c r="B23" s="25"/>
      <c r="C23" s="26" t="s">
        <v>39</v>
      </c>
      <c r="D23" s="27">
        <f>(1048877.16+95207.17)-8590.71</f>
        <v>1135493.6199999999</v>
      </c>
      <c r="E23" s="28"/>
      <c r="F23" s="28"/>
      <c r="G23" s="52"/>
      <c r="H23" s="30"/>
      <c r="I23" s="31">
        <v>30</v>
      </c>
      <c r="J23" s="32">
        <f t="shared" si="2"/>
        <v>37849.787333333326</v>
      </c>
      <c r="K23" s="37"/>
      <c r="L23" s="53">
        <v>113</v>
      </c>
    </row>
    <row r="24" spans="1:12" s="56" customFormat="1" ht="39">
      <c r="A24" s="39">
        <v>18</v>
      </c>
      <c r="B24" s="40" t="s">
        <v>40</v>
      </c>
      <c r="C24" s="26" t="s">
        <v>41</v>
      </c>
      <c r="D24" s="27">
        <v>2921881.1</v>
      </c>
      <c r="E24" s="41">
        <f>SUM(D24:D30)</f>
        <v>8335051.9699999997</v>
      </c>
      <c r="F24" s="41">
        <f>7129939.02</f>
        <v>7129939.0199999996</v>
      </c>
      <c r="G24" s="25" t="s">
        <v>42</v>
      </c>
      <c r="H24" s="54" t="s">
        <v>43</v>
      </c>
      <c r="I24" s="45">
        <v>2996</v>
      </c>
      <c r="J24" s="45">
        <f t="shared" si="2"/>
        <v>975.26071428571436</v>
      </c>
      <c r="K24" s="46" t="s">
        <v>16</v>
      </c>
      <c r="L24" s="55">
        <v>976</v>
      </c>
    </row>
    <row r="25" spans="1:12" s="6" customFormat="1" ht="45" customHeight="1">
      <c r="A25" s="39">
        <v>19</v>
      </c>
      <c r="B25" s="40"/>
      <c r="C25" s="26" t="s">
        <v>44</v>
      </c>
      <c r="D25" s="27">
        <v>2724583.27</v>
      </c>
      <c r="E25" s="41"/>
      <c r="F25" s="41"/>
      <c r="G25" s="25"/>
      <c r="H25" s="54"/>
      <c r="I25" s="45">
        <v>2721</v>
      </c>
      <c r="J25" s="45">
        <f t="shared" si="2"/>
        <v>1001.316894524072</v>
      </c>
      <c r="K25" s="48"/>
      <c r="L25" s="55">
        <v>3038</v>
      </c>
    </row>
    <row r="26" spans="1:12" s="6" customFormat="1" ht="26">
      <c r="A26" s="39">
        <v>20</v>
      </c>
      <c r="B26" s="40"/>
      <c r="C26" s="26" t="s">
        <v>45</v>
      </c>
      <c r="D26" s="27">
        <v>1160925.74</v>
      </c>
      <c r="E26" s="41"/>
      <c r="F26" s="41"/>
      <c r="G26" s="25"/>
      <c r="H26" s="54"/>
      <c r="I26" s="45">
        <v>1696</v>
      </c>
      <c r="J26" s="45">
        <f t="shared" si="2"/>
        <v>684.5081014150943</v>
      </c>
      <c r="K26" s="48"/>
      <c r="L26" s="55">
        <v>976</v>
      </c>
    </row>
    <row r="27" spans="1:12" s="6" customFormat="1" ht="26">
      <c r="A27" s="39">
        <v>21</v>
      </c>
      <c r="B27" s="40"/>
      <c r="C27" s="26" t="s">
        <v>46</v>
      </c>
      <c r="D27" s="27">
        <v>944132.38</v>
      </c>
      <c r="E27" s="41"/>
      <c r="F27" s="41"/>
      <c r="G27" s="25"/>
      <c r="H27" s="54"/>
      <c r="I27" s="45">
        <v>1076</v>
      </c>
      <c r="J27" s="45">
        <f t="shared" si="2"/>
        <v>877.44644981412637</v>
      </c>
      <c r="K27" s="48"/>
      <c r="L27" s="55">
        <v>3038</v>
      </c>
    </row>
    <row r="28" spans="1:12" s="6" customFormat="1" ht="39">
      <c r="A28" s="39">
        <v>22</v>
      </c>
      <c r="B28" s="40"/>
      <c r="C28" s="26" t="s">
        <v>47</v>
      </c>
      <c r="D28" s="27">
        <v>16993.740000000002</v>
      </c>
      <c r="E28" s="41"/>
      <c r="F28" s="41"/>
      <c r="G28" s="25"/>
      <c r="H28" s="54"/>
      <c r="I28" s="45">
        <v>29</v>
      </c>
      <c r="J28" s="45">
        <f t="shared" si="2"/>
        <v>585.99103448275866</v>
      </c>
      <c r="K28" s="48"/>
      <c r="L28" s="55">
        <v>976</v>
      </c>
    </row>
    <row r="29" spans="1:12" s="6" customFormat="1" ht="39">
      <c r="A29" s="39">
        <v>23</v>
      </c>
      <c r="B29" s="40"/>
      <c r="C29" s="26" t="s">
        <v>48</v>
      </c>
      <c r="D29" s="27">
        <v>257160.68</v>
      </c>
      <c r="E29" s="41"/>
      <c r="F29" s="41"/>
      <c r="G29" s="25"/>
      <c r="H29" s="54"/>
      <c r="I29" s="45">
        <v>612</v>
      </c>
      <c r="J29" s="45">
        <f t="shared" si="2"/>
        <v>420.19718954248367</v>
      </c>
      <c r="K29" s="48"/>
      <c r="L29" s="55">
        <v>3038</v>
      </c>
    </row>
    <row r="30" spans="1:12" s="6" customFormat="1" ht="45" customHeight="1">
      <c r="A30" s="39">
        <v>24</v>
      </c>
      <c r="B30" s="40"/>
      <c r="C30" s="26" t="s">
        <v>49</v>
      </c>
      <c r="D30" s="27">
        <f>(317949.13-8574.07)</f>
        <v>309375.06</v>
      </c>
      <c r="E30" s="41"/>
      <c r="F30" s="41"/>
      <c r="G30" s="25"/>
      <c r="H30" s="54"/>
      <c r="I30" s="45">
        <v>53</v>
      </c>
      <c r="J30" s="45">
        <f t="shared" si="2"/>
        <v>5837.2652830188681</v>
      </c>
      <c r="K30" s="50"/>
      <c r="L30" s="55">
        <v>3038</v>
      </c>
    </row>
    <row r="31" spans="1:12" s="58" customFormat="1" ht="39" customHeight="1">
      <c r="A31" s="24">
        <v>25</v>
      </c>
      <c r="B31" s="25" t="s">
        <v>50</v>
      </c>
      <c r="C31" s="26" t="s">
        <v>51</v>
      </c>
      <c r="D31" s="27">
        <v>1471567.03</v>
      </c>
      <c r="E31" s="28">
        <f>SUM(D31:D42)</f>
        <v>9809853.8699999992</v>
      </c>
      <c r="F31" s="28" t="s">
        <v>28</v>
      </c>
      <c r="G31" s="25" t="s">
        <v>52</v>
      </c>
      <c r="H31" s="30" t="s">
        <v>53</v>
      </c>
      <c r="I31" s="32">
        <v>1908</v>
      </c>
      <c r="J31" s="32">
        <f>D31/I31</f>
        <v>771.26154612159326</v>
      </c>
      <c r="K31" s="57" t="s">
        <v>16</v>
      </c>
      <c r="L31" s="53">
        <v>1976</v>
      </c>
    </row>
    <row r="32" spans="1:12" s="58" customFormat="1" ht="39">
      <c r="A32" s="24">
        <v>26</v>
      </c>
      <c r="B32" s="25"/>
      <c r="C32" s="26" t="s">
        <v>54</v>
      </c>
      <c r="D32" s="27">
        <f>(2000988.96-475466.24)</f>
        <v>1525522.72</v>
      </c>
      <c r="E32" s="28"/>
      <c r="F32" s="28"/>
      <c r="G32" s="25"/>
      <c r="H32" s="30"/>
      <c r="I32" s="32">
        <v>2797</v>
      </c>
      <c r="J32" s="32">
        <f t="shared" ref="J32:J42" si="3">D32/I32</f>
        <v>545.41391490883086</v>
      </c>
      <c r="K32" s="59"/>
      <c r="L32" s="53">
        <v>2044</v>
      </c>
    </row>
    <row r="33" spans="1:12" s="58" customFormat="1" ht="45" customHeight="1">
      <c r="A33" s="24">
        <v>27</v>
      </c>
      <c r="B33" s="25"/>
      <c r="C33" s="26" t="s">
        <v>55</v>
      </c>
      <c r="D33" s="27">
        <v>2232237.09</v>
      </c>
      <c r="E33" s="28"/>
      <c r="F33" s="28"/>
      <c r="G33" s="25"/>
      <c r="H33" s="30"/>
      <c r="I33" s="32">
        <v>2019</v>
      </c>
      <c r="J33" s="32">
        <f t="shared" si="3"/>
        <v>1105.6152005943536</v>
      </c>
      <c r="K33" s="59"/>
      <c r="L33" s="53">
        <v>2044</v>
      </c>
    </row>
    <row r="34" spans="1:12" s="58" customFormat="1" ht="45" customHeight="1">
      <c r="A34" s="24">
        <v>28</v>
      </c>
      <c r="B34" s="25"/>
      <c r="C34" s="26" t="s">
        <v>56</v>
      </c>
      <c r="D34" s="27">
        <v>655374.21</v>
      </c>
      <c r="E34" s="28"/>
      <c r="F34" s="28"/>
      <c r="G34" s="25"/>
      <c r="H34" s="30"/>
      <c r="I34" s="32">
        <v>746</v>
      </c>
      <c r="J34" s="32">
        <f t="shared" si="3"/>
        <v>878.51770777479885</v>
      </c>
      <c r="K34" s="59"/>
      <c r="L34" s="53">
        <v>1976</v>
      </c>
    </row>
    <row r="35" spans="1:12" s="58" customFormat="1" ht="45" customHeight="1">
      <c r="A35" s="24">
        <v>29</v>
      </c>
      <c r="B35" s="25"/>
      <c r="C35" s="26" t="s">
        <v>57</v>
      </c>
      <c r="D35" s="27">
        <v>42166.65</v>
      </c>
      <c r="E35" s="28"/>
      <c r="F35" s="28"/>
      <c r="G35" s="25"/>
      <c r="H35" s="30"/>
      <c r="I35" s="32">
        <v>108</v>
      </c>
      <c r="J35" s="32">
        <f t="shared" si="3"/>
        <v>390.43194444444447</v>
      </c>
      <c r="K35" s="59"/>
      <c r="L35" s="53">
        <v>2044</v>
      </c>
    </row>
    <row r="36" spans="1:12" s="60" customFormat="1" ht="39">
      <c r="A36" s="24">
        <v>30</v>
      </c>
      <c r="B36" s="25"/>
      <c r="C36" s="26" t="s">
        <v>58</v>
      </c>
      <c r="D36" s="27">
        <v>1475617.42</v>
      </c>
      <c r="E36" s="28"/>
      <c r="F36" s="28"/>
      <c r="G36" s="25"/>
      <c r="H36" s="30"/>
      <c r="I36" s="32">
        <v>2021</v>
      </c>
      <c r="J36" s="32">
        <f t="shared" si="3"/>
        <v>730.14221672439385</v>
      </c>
      <c r="K36" s="59"/>
      <c r="L36" s="53">
        <v>2044</v>
      </c>
    </row>
    <row r="37" spans="1:12" s="58" customFormat="1" ht="39">
      <c r="A37" s="24">
        <v>31</v>
      </c>
      <c r="B37" s="25"/>
      <c r="C37" s="26" t="s">
        <v>59</v>
      </c>
      <c r="D37" s="27">
        <f>(99466.87+14289.06)+568.78</f>
        <v>114324.70999999999</v>
      </c>
      <c r="E37" s="28"/>
      <c r="F37" s="28"/>
      <c r="G37" s="25"/>
      <c r="H37" s="30"/>
      <c r="I37" s="32">
        <v>230</v>
      </c>
      <c r="J37" s="32">
        <f t="shared" si="3"/>
        <v>497.0639565217391</v>
      </c>
      <c r="K37" s="59"/>
      <c r="L37" s="53">
        <v>1976</v>
      </c>
    </row>
    <row r="38" spans="1:12" s="58" customFormat="1" ht="39">
      <c r="A38" s="24">
        <v>32</v>
      </c>
      <c r="B38" s="25"/>
      <c r="C38" s="26" t="s">
        <v>60</v>
      </c>
      <c r="D38" s="27">
        <v>214365.56</v>
      </c>
      <c r="E38" s="28"/>
      <c r="F38" s="28"/>
      <c r="G38" s="25"/>
      <c r="H38" s="30"/>
      <c r="I38" s="32">
        <v>435</v>
      </c>
      <c r="J38" s="32">
        <f t="shared" si="3"/>
        <v>492.7943908045977</v>
      </c>
      <c r="K38" s="59"/>
      <c r="L38" s="53">
        <v>2044</v>
      </c>
    </row>
    <row r="39" spans="1:12" s="60" customFormat="1" ht="39">
      <c r="A39" s="24">
        <v>33</v>
      </c>
      <c r="B39" s="25"/>
      <c r="C39" s="26" t="s">
        <v>61</v>
      </c>
      <c r="D39" s="27">
        <v>235602.5</v>
      </c>
      <c r="E39" s="28"/>
      <c r="F39" s="28"/>
      <c r="G39" s="25"/>
      <c r="H39" s="30"/>
      <c r="I39" s="32">
        <v>435</v>
      </c>
      <c r="J39" s="32">
        <f t="shared" si="3"/>
        <v>541.61494252873558</v>
      </c>
      <c r="K39" s="59"/>
      <c r="L39" s="53">
        <v>2044</v>
      </c>
    </row>
    <row r="40" spans="1:12" s="60" customFormat="1" ht="39">
      <c r="A40" s="24">
        <v>34</v>
      </c>
      <c r="B40" s="25"/>
      <c r="C40" s="26" t="s">
        <v>62</v>
      </c>
      <c r="D40" s="27">
        <v>263977.03999999998</v>
      </c>
      <c r="E40" s="28"/>
      <c r="F40" s="28"/>
      <c r="G40" s="25"/>
      <c r="H40" s="30"/>
      <c r="I40" s="32">
        <v>227</v>
      </c>
      <c r="J40" s="32">
        <f t="shared" si="3"/>
        <v>1162.8944493392069</v>
      </c>
      <c r="K40" s="59"/>
      <c r="L40" s="53">
        <v>1976</v>
      </c>
    </row>
    <row r="41" spans="1:12" s="58" customFormat="1" ht="26">
      <c r="A41" s="24">
        <v>35</v>
      </c>
      <c r="B41" s="25"/>
      <c r="C41" s="26" t="s">
        <v>63</v>
      </c>
      <c r="D41" s="27">
        <v>613746.51</v>
      </c>
      <c r="E41" s="28"/>
      <c r="F41" s="28"/>
      <c r="G41" s="25"/>
      <c r="H41" s="30"/>
      <c r="I41" s="32">
        <v>415</v>
      </c>
      <c r="J41" s="32">
        <f t="shared" si="3"/>
        <v>1478.9072530120482</v>
      </c>
      <c r="K41" s="59"/>
      <c r="L41" s="53">
        <v>2044</v>
      </c>
    </row>
    <row r="42" spans="1:12" s="58" customFormat="1" ht="26">
      <c r="A42" s="24">
        <v>36</v>
      </c>
      <c r="B42" s="25"/>
      <c r="C42" s="26" t="s">
        <v>64</v>
      </c>
      <c r="D42" s="27">
        <f>(513086.08+447463.6)+4802.75</f>
        <v>965352.42999999993</v>
      </c>
      <c r="E42" s="28"/>
      <c r="F42" s="28"/>
      <c r="G42" s="25"/>
      <c r="H42" s="30"/>
      <c r="I42" s="32">
        <v>390</v>
      </c>
      <c r="J42" s="32">
        <f t="shared" si="3"/>
        <v>2475.2626410256407</v>
      </c>
      <c r="K42" s="61"/>
      <c r="L42" s="53">
        <v>2044</v>
      </c>
    </row>
    <row r="43" spans="1:12" s="58" customFormat="1" ht="39">
      <c r="A43" s="24">
        <v>37</v>
      </c>
      <c r="B43" s="25" t="s">
        <v>65</v>
      </c>
      <c r="C43" s="26" t="s">
        <v>66</v>
      </c>
      <c r="D43" s="27">
        <f>(1648213.18+173735.06)+7887.22</f>
        <v>1829835.46</v>
      </c>
      <c r="E43" s="28">
        <f>SUM(D43:D46)</f>
        <v>3120343.2300000004</v>
      </c>
      <c r="F43" s="28">
        <v>3106893.47</v>
      </c>
      <c r="G43" s="25" t="s">
        <v>67</v>
      </c>
      <c r="H43" s="62" t="s">
        <v>68</v>
      </c>
      <c r="I43" s="32">
        <v>2286</v>
      </c>
      <c r="J43" s="32">
        <f>D43/I43</f>
        <v>800.45295713035864</v>
      </c>
      <c r="K43" s="57" t="s">
        <v>16</v>
      </c>
      <c r="L43" s="34">
        <v>2044</v>
      </c>
    </row>
    <row r="44" spans="1:12" s="58" customFormat="1" ht="45" customHeight="1">
      <c r="A44" s="24">
        <v>38</v>
      </c>
      <c r="B44" s="25"/>
      <c r="C44" s="26" t="s">
        <v>69</v>
      </c>
      <c r="D44" s="27">
        <f>(1080586.02-418211.78)+2867.42</f>
        <v>665241.66</v>
      </c>
      <c r="E44" s="28"/>
      <c r="F44" s="28"/>
      <c r="G44" s="25"/>
      <c r="H44" s="62"/>
      <c r="I44" s="32">
        <v>1564</v>
      </c>
      <c r="J44" s="32">
        <f t="shared" ref="J44:J46" si="4">D44/I44</f>
        <v>425.34632992327369</v>
      </c>
      <c r="K44" s="59"/>
      <c r="L44" s="36"/>
    </row>
    <row r="45" spans="1:12" s="58" customFormat="1" ht="39">
      <c r="A45" s="24">
        <v>39</v>
      </c>
      <c r="B45" s="25"/>
      <c r="C45" s="26" t="s">
        <v>70</v>
      </c>
      <c r="D45" s="27">
        <f>(153464.55+52476.11)+891.52</f>
        <v>206832.17999999996</v>
      </c>
      <c r="E45" s="28"/>
      <c r="F45" s="28"/>
      <c r="G45" s="25"/>
      <c r="H45" s="62"/>
      <c r="I45" s="32">
        <v>302</v>
      </c>
      <c r="J45" s="32">
        <f t="shared" si="4"/>
        <v>684.87476821192035</v>
      </c>
      <c r="K45" s="59"/>
      <c r="L45" s="36"/>
    </row>
    <row r="46" spans="1:12" s="58" customFormat="1" ht="45" customHeight="1">
      <c r="A46" s="24">
        <v>40</v>
      </c>
      <c r="B46" s="25"/>
      <c r="C46" s="26" t="s">
        <v>71</v>
      </c>
      <c r="D46" s="27">
        <f>(244054.13+172576.21)+1803.59</f>
        <v>418433.93</v>
      </c>
      <c r="E46" s="28"/>
      <c r="F46" s="28"/>
      <c r="G46" s="25"/>
      <c r="H46" s="62"/>
      <c r="I46" s="32">
        <v>117</v>
      </c>
      <c r="J46" s="32">
        <f t="shared" si="4"/>
        <v>3576.3583760683759</v>
      </c>
      <c r="K46" s="61"/>
      <c r="L46" s="38"/>
    </row>
    <row r="47" spans="1:12" s="58" customFormat="1" ht="39">
      <c r="A47" s="24">
        <v>41</v>
      </c>
      <c r="B47" s="25" t="s">
        <v>72</v>
      </c>
      <c r="C47" s="26" t="s">
        <v>73</v>
      </c>
      <c r="D47" s="27">
        <f>(1653797.12+238506.29)+8191.8</f>
        <v>1900495.2100000002</v>
      </c>
      <c r="E47" s="28">
        <f>SUM(D47:D54)</f>
        <v>4448202.5000000009</v>
      </c>
      <c r="F47" s="28">
        <f>1334460.75+898164.17+1384817.47+545186.6</f>
        <v>4162628.9899999998</v>
      </c>
      <c r="G47" s="25" t="s">
        <v>74</v>
      </c>
      <c r="H47" s="30" t="s">
        <v>75</v>
      </c>
      <c r="I47" s="32">
        <v>2381</v>
      </c>
      <c r="J47" s="32">
        <f>D47/I47</f>
        <v>798.19202435951286</v>
      </c>
      <c r="K47" s="63" t="s">
        <v>16</v>
      </c>
      <c r="L47" s="53">
        <v>704</v>
      </c>
    </row>
    <row r="48" spans="1:12" s="58" customFormat="1" ht="45" customHeight="1">
      <c r="A48" s="24">
        <v>42</v>
      </c>
      <c r="B48" s="25"/>
      <c r="C48" s="26" t="s">
        <v>76</v>
      </c>
      <c r="D48" s="27">
        <f>(600698.41+91842.6)+2998.01</f>
        <v>695539.02</v>
      </c>
      <c r="E48" s="28"/>
      <c r="F48" s="28"/>
      <c r="G48" s="25"/>
      <c r="H48" s="30"/>
      <c r="I48" s="32">
        <v>838</v>
      </c>
      <c r="J48" s="32">
        <f t="shared" ref="J48:J54" si="5">D48/I48</f>
        <v>829.99883054892598</v>
      </c>
      <c r="K48" s="64"/>
      <c r="L48" s="53">
        <v>2052</v>
      </c>
    </row>
    <row r="49" spans="1:16382" s="58" customFormat="1" ht="45" customHeight="1">
      <c r="A49" s="24">
        <v>43</v>
      </c>
      <c r="B49" s="25"/>
      <c r="C49" s="26" t="s">
        <v>77</v>
      </c>
      <c r="D49" s="27">
        <f>(1016960.92-206355.24-2979.59)+2979.59</f>
        <v>810605.68</v>
      </c>
      <c r="E49" s="28"/>
      <c r="F49" s="28"/>
      <c r="G49" s="25"/>
      <c r="H49" s="30"/>
      <c r="I49" s="32">
        <v>1412</v>
      </c>
      <c r="J49" s="32">
        <f t="shared" si="5"/>
        <v>574.08334277620395</v>
      </c>
      <c r="K49" s="64"/>
      <c r="L49" s="53">
        <v>704</v>
      </c>
    </row>
    <row r="50" spans="1:16382" s="58" customFormat="1" ht="26">
      <c r="A50" s="24">
        <v>44</v>
      </c>
      <c r="B50" s="25"/>
      <c r="C50" s="26" t="s">
        <v>78</v>
      </c>
      <c r="D50" s="27">
        <f>(410086.42-25648.33-1041.12)</f>
        <v>383396.97</v>
      </c>
      <c r="E50" s="28"/>
      <c r="F50" s="28"/>
      <c r="G50" s="25"/>
      <c r="H50" s="30"/>
      <c r="I50" s="32">
        <v>422</v>
      </c>
      <c r="J50" s="32">
        <f t="shared" si="5"/>
        <v>908.52362559241703</v>
      </c>
      <c r="K50" s="64"/>
      <c r="L50" s="53">
        <v>2052</v>
      </c>
    </row>
    <row r="51" spans="1:16382" s="58" customFormat="1" ht="39">
      <c r="A51" s="24">
        <v>45</v>
      </c>
      <c r="B51" s="25"/>
      <c r="C51" s="26" t="s">
        <v>79</v>
      </c>
      <c r="D51" s="27">
        <v>170129.42</v>
      </c>
      <c r="E51" s="28"/>
      <c r="F51" s="28"/>
      <c r="G51" s="25"/>
      <c r="H51" s="30"/>
      <c r="I51" s="32">
        <v>326</v>
      </c>
      <c r="J51" s="32">
        <f t="shared" si="5"/>
        <v>521.86938650306752</v>
      </c>
      <c r="K51" s="64"/>
      <c r="L51" s="53">
        <v>704</v>
      </c>
    </row>
    <row r="52" spans="1:16382" s="58" customFormat="1" ht="39">
      <c r="A52" s="24">
        <v>46</v>
      </c>
      <c r="B52" s="25"/>
      <c r="C52" s="26" t="s">
        <v>80</v>
      </c>
      <c r="D52" s="27">
        <f>(147305.4+8285)+673.55</f>
        <v>156263.94999999998</v>
      </c>
      <c r="E52" s="28"/>
      <c r="F52" s="28"/>
      <c r="G52" s="25"/>
      <c r="H52" s="30"/>
      <c r="I52" s="32">
        <v>244</v>
      </c>
      <c r="J52" s="32">
        <f t="shared" si="5"/>
        <v>640.42602459016382</v>
      </c>
      <c r="K52" s="64"/>
      <c r="L52" s="53">
        <v>2052</v>
      </c>
    </row>
    <row r="53" spans="1:16382" s="58" customFormat="1" ht="45" customHeight="1">
      <c r="A53" s="24">
        <v>47</v>
      </c>
      <c r="B53" s="25"/>
      <c r="C53" s="26" t="s">
        <v>81</v>
      </c>
      <c r="D53" s="27">
        <f>(245743.89-155899.92)+388.93</f>
        <v>90232.9</v>
      </c>
      <c r="E53" s="28"/>
      <c r="F53" s="28"/>
      <c r="G53" s="25"/>
      <c r="H53" s="30"/>
      <c r="I53" s="32">
        <v>326</v>
      </c>
      <c r="J53" s="32">
        <f t="shared" si="5"/>
        <v>276.78803680981594</v>
      </c>
      <c r="K53" s="64"/>
      <c r="L53" s="53">
        <v>704</v>
      </c>
    </row>
    <row r="54" spans="1:16382" s="58" customFormat="1" ht="26">
      <c r="A54" s="24">
        <v>48</v>
      </c>
      <c r="B54" s="25"/>
      <c r="C54" s="26" t="s">
        <v>82</v>
      </c>
      <c r="D54" s="27">
        <f>(214849.9+25648.33+1041.12)</f>
        <v>241539.34999999998</v>
      </c>
      <c r="E54" s="28"/>
      <c r="F54" s="28"/>
      <c r="G54" s="25"/>
      <c r="H54" s="30"/>
      <c r="I54" s="32">
        <v>151</v>
      </c>
      <c r="J54" s="32">
        <f t="shared" si="5"/>
        <v>1599.5983443708608</v>
      </c>
      <c r="K54" s="65"/>
      <c r="L54" s="53">
        <v>2052</v>
      </c>
    </row>
    <row r="55" spans="1:16382" s="58" customFormat="1" ht="45" customHeight="1">
      <c r="A55" s="24">
        <v>49</v>
      </c>
      <c r="B55" s="25" t="s">
        <v>83</v>
      </c>
      <c r="C55" s="26" t="s">
        <v>84</v>
      </c>
      <c r="D55" s="27">
        <f>(220267.6+65069.86)+1235.23</f>
        <v>286572.69</v>
      </c>
      <c r="E55" s="28">
        <f>SUM(D55:D59)</f>
        <v>885620.40999999992</v>
      </c>
      <c r="F55" s="28">
        <v>825779.43</v>
      </c>
      <c r="G55" s="25" t="s">
        <v>85</v>
      </c>
      <c r="H55" s="62" t="s">
        <v>86</v>
      </c>
      <c r="I55" s="32">
        <v>348</v>
      </c>
      <c r="J55" s="32">
        <f>D55/I55</f>
        <v>823.48474137931032</v>
      </c>
      <c r="K55" s="57" t="s">
        <v>16</v>
      </c>
      <c r="L55" s="34">
        <v>133</v>
      </c>
    </row>
    <row r="56" spans="1:16382" s="58" customFormat="1" ht="45" customHeight="1">
      <c r="A56" s="24">
        <v>50</v>
      </c>
      <c r="B56" s="25"/>
      <c r="C56" s="26" t="s">
        <v>87</v>
      </c>
      <c r="D56" s="27">
        <f>(255042.95-462.24)</f>
        <v>254580.71000000002</v>
      </c>
      <c r="E56" s="28"/>
      <c r="F56" s="28"/>
      <c r="G56" s="25"/>
      <c r="H56" s="62"/>
      <c r="I56" s="32">
        <v>413</v>
      </c>
      <c r="J56" s="32">
        <f t="shared" ref="J56:J59" si="6">D56/I56</f>
        <v>616.41818401937053</v>
      </c>
      <c r="K56" s="59"/>
      <c r="L56" s="36"/>
    </row>
    <row r="57" spans="1:16382" s="58" customFormat="1" ht="39">
      <c r="A57" s="24">
        <v>51</v>
      </c>
      <c r="B57" s="25"/>
      <c r="C57" s="26" t="s">
        <v>88</v>
      </c>
      <c r="D57" s="27">
        <v>83195.97</v>
      </c>
      <c r="E57" s="28"/>
      <c r="F57" s="28"/>
      <c r="G57" s="25"/>
      <c r="H57" s="62"/>
      <c r="I57" s="32">
        <v>140</v>
      </c>
      <c r="J57" s="32">
        <f t="shared" si="6"/>
        <v>594.2569285714286</v>
      </c>
      <c r="K57" s="59"/>
      <c r="L57" s="36"/>
    </row>
    <row r="58" spans="1:16382" s="58" customFormat="1" ht="26">
      <c r="A58" s="24">
        <v>52</v>
      </c>
      <c r="B58" s="25"/>
      <c r="C58" s="26" t="s">
        <v>89</v>
      </c>
      <c r="D58" s="27">
        <f>(259194.78-113138.3)+462.24</f>
        <v>146518.71999999997</v>
      </c>
      <c r="E58" s="28"/>
      <c r="F58" s="28"/>
      <c r="G58" s="25"/>
      <c r="H58" s="62"/>
      <c r="I58" s="32">
        <v>134</v>
      </c>
      <c r="J58" s="32">
        <f t="shared" si="6"/>
        <v>1093.4232835820894</v>
      </c>
      <c r="K58" s="59"/>
      <c r="L58" s="36"/>
    </row>
    <row r="59" spans="1:16382" s="58" customFormat="1" ht="26">
      <c r="A59" s="24">
        <v>53</v>
      </c>
      <c r="B59" s="25"/>
      <c r="C59" s="26" t="s">
        <v>90</v>
      </c>
      <c r="D59" s="27">
        <f>(72126.6+42131.1)+494.62</f>
        <v>114752.32000000001</v>
      </c>
      <c r="E59" s="28"/>
      <c r="F59" s="28"/>
      <c r="G59" s="25"/>
      <c r="H59" s="62"/>
      <c r="I59" s="32">
        <v>28</v>
      </c>
      <c r="J59" s="32">
        <f t="shared" si="6"/>
        <v>4098.2971428571427</v>
      </c>
      <c r="K59" s="61"/>
      <c r="L59" s="38"/>
    </row>
    <row r="60" spans="1:16382" s="60" customFormat="1" ht="15" thickBot="1">
      <c r="A60" s="66"/>
      <c r="B60" s="67"/>
      <c r="C60" s="68" t="s">
        <v>91</v>
      </c>
      <c r="D60" s="69"/>
      <c r="E60" s="70">
        <f>SUM(E7:E59)</f>
        <v>33449393.829999998</v>
      </c>
      <c r="F60" s="70"/>
      <c r="G60" s="71"/>
      <c r="H60" s="72"/>
      <c r="I60" s="72"/>
      <c r="J60" s="73"/>
      <c r="K60" s="72"/>
      <c r="L60" s="74"/>
    </row>
    <row r="61" spans="1:16382" s="6" customFormat="1" ht="18.5">
      <c r="A61" s="75"/>
      <c r="B61" s="75"/>
      <c r="C61" s="76"/>
      <c r="D61" s="77"/>
      <c r="E61" s="78"/>
      <c r="F61" s="78"/>
      <c r="H61" s="7"/>
      <c r="I61" s="7"/>
      <c r="J61" s="8"/>
      <c r="K61" s="7"/>
      <c r="L61" s="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</row>
    <row r="62" spans="1:16382" s="6" customFormat="1" ht="18.5">
      <c r="A62" s="75"/>
      <c r="B62" s="75"/>
      <c r="C62" s="76"/>
      <c r="D62" s="77"/>
      <c r="E62" s="78"/>
      <c r="F62" s="78"/>
      <c r="H62" s="7"/>
      <c r="I62" s="7"/>
      <c r="J62" s="8"/>
      <c r="K62" s="7"/>
      <c r="L62" s="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</row>
    <row r="63" spans="1:16382" s="6" customFormat="1" ht="18.5">
      <c r="A63" s="75"/>
      <c r="B63" s="75"/>
      <c r="C63" s="76"/>
      <c r="D63" s="77"/>
      <c r="E63" s="78"/>
      <c r="F63" s="78"/>
      <c r="H63" s="7"/>
      <c r="I63" s="7"/>
      <c r="J63" s="8"/>
      <c r="K63" s="7"/>
      <c r="L63" s="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</row>
    <row r="64" spans="1:16382" s="6" customFormat="1" ht="18.5">
      <c r="A64" s="75"/>
      <c r="B64" s="75"/>
      <c r="C64" s="76"/>
      <c r="D64" s="77"/>
      <c r="E64" s="78"/>
      <c r="F64" s="78"/>
      <c r="H64" s="7"/>
      <c r="I64" s="7"/>
      <c r="J64" s="8"/>
      <c r="K64" s="7"/>
      <c r="L64" s="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</row>
    <row r="65" spans="1:16382" s="6" customFormat="1" ht="18.5">
      <c r="A65" s="75"/>
      <c r="B65" s="75"/>
      <c r="C65" s="76"/>
      <c r="D65" s="77"/>
      <c r="E65" s="78"/>
      <c r="F65" s="78"/>
      <c r="H65" s="7"/>
      <c r="I65" s="7"/>
      <c r="J65" s="8"/>
      <c r="K65" s="7"/>
      <c r="L65" s="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</row>
    <row r="66" spans="1:16382" s="6" customFormat="1" ht="18.5">
      <c r="A66" s="75"/>
      <c r="B66" s="75"/>
      <c r="C66" s="76"/>
      <c r="D66" s="77"/>
      <c r="E66" s="78"/>
      <c r="F66" s="78"/>
      <c r="H66" s="7"/>
      <c r="I66" s="7"/>
      <c r="J66" s="8"/>
      <c r="K66" s="7"/>
      <c r="L66" s="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</row>
    <row r="67" spans="1:16382" s="6" customFormat="1" ht="18.5">
      <c r="A67" s="75"/>
      <c r="B67" s="75"/>
      <c r="C67" s="76"/>
      <c r="D67" s="77"/>
      <c r="E67" s="78"/>
      <c r="F67" s="78"/>
      <c r="H67" s="7"/>
      <c r="I67" s="7"/>
      <c r="J67" s="8"/>
      <c r="K67" s="7"/>
      <c r="L67" s="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</row>
    <row r="68" spans="1:16382" s="6" customFormat="1" ht="18.5">
      <c r="A68" s="75"/>
      <c r="B68" s="75"/>
      <c r="C68" s="76"/>
      <c r="D68" s="77"/>
      <c r="E68" s="78"/>
      <c r="F68" s="78"/>
      <c r="H68" s="7"/>
      <c r="I68" s="7"/>
      <c r="J68" s="8"/>
      <c r="K68" s="7"/>
      <c r="L68" s="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  <c r="URG68"/>
      <c r="URH68"/>
      <c r="URI68"/>
      <c r="URJ68"/>
      <c r="URK68"/>
      <c r="URL68"/>
      <c r="URM68"/>
      <c r="URN68"/>
      <c r="URO68"/>
      <c r="URP68"/>
      <c r="URQ68"/>
      <c r="URR68"/>
      <c r="URS68"/>
      <c r="URT68"/>
      <c r="URU68"/>
      <c r="URV68"/>
      <c r="URW68"/>
      <c r="URX68"/>
      <c r="URY68"/>
      <c r="URZ68"/>
      <c r="USA68"/>
      <c r="USB68"/>
      <c r="USC68"/>
      <c r="USD68"/>
      <c r="USE68"/>
      <c r="USF68"/>
      <c r="USG68"/>
      <c r="USH68"/>
      <c r="USI68"/>
      <c r="USJ68"/>
      <c r="USK68"/>
      <c r="USL68"/>
      <c r="USM68"/>
      <c r="USN68"/>
      <c r="USO68"/>
      <c r="USP68"/>
      <c r="USQ68"/>
      <c r="USR68"/>
      <c r="USS68"/>
      <c r="UST68"/>
      <c r="USU68"/>
      <c r="USV68"/>
      <c r="USW68"/>
      <c r="USX68"/>
      <c r="USY68"/>
      <c r="USZ68"/>
      <c r="UTA68"/>
      <c r="UTB68"/>
      <c r="UTC68"/>
      <c r="UTD68"/>
      <c r="UTE68"/>
      <c r="UTF68"/>
      <c r="UTG68"/>
      <c r="UTH68"/>
      <c r="UTI68"/>
      <c r="UTJ68"/>
      <c r="UTK68"/>
      <c r="UTL68"/>
      <c r="UTM68"/>
      <c r="UTN68"/>
      <c r="UTO68"/>
      <c r="UTP68"/>
      <c r="UTQ68"/>
      <c r="UTR68"/>
      <c r="UTS68"/>
      <c r="UTT68"/>
      <c r="UTU68"/>
      <c r="UTV68"/>
      <c r="UTW68"/>
      <c r="UTX68"/>
      <c r="UTY68"/>
      <c r="UTZ68"/>
      <c r="UUA68"/>
      <c r="UUB68"/>
      <c r="UUC68"/>
      <c r="UUD68"/>
      <c r="UUE68"/>
      <c r="UUF68"/>
      <c r="UUG68"/>
      <c r="UUH68"/>
      <c r="UUI68"/>
      <c r="UUJ68"/>
      <c r="UUK68"/>
      <c r="UUL68"/>
      <c r="UUM68"/>
      <c r="UUN68"/>
      <c r="UUO68"/>
      <c r="UUP68"/>
      <c r="UUQ68"/>
      <c r="UUR68"/>
      <c r="UUS68"/>
      <c r="UUT68"/>
      <c r="UUU68"/>
      <c r="UUV68"/>
      <c r="UUW68"/>
      <c r="UUX68"/>
      <c r="UUY68"/>
      <c r="UUZ68"/>
      <c r="UVA68"/>
      <c r="UVB68"/>
      <c r="UVC68"/>
      <c r="UVD68"/>
      <c r="UVE68"/>
      <c r="UVF68"/>
      <c r="UVG68"/>
      <c r="UVH68"/>
      <c r="UVI68"/>
      <c r="UVJ68"/>
      <c r="UVK68"/>
      <c r="UVL68"/>
      <c r="UVM68"/>
      <c r="UVN68"/>
      <c r="UVO68"/>
      <c r="UVP68"/>
      <c r="UVQ68"/>
      <c r="UVR68"/>
      <c r="UVS68"/>
      <c r="UVT68"/>
      <c r="UVU68"/>
      <c r="UVV68"/>
      <c r="UVW68"/>
      <c r="UVX68"/>
      <c r="UVY68"/>
      <c r="UVZ68"/>
      <c r="UWA68"/>
      <c r="UWB68"/>
      <c r="UWC68"/>
      <c r="UWD68"/>
      <c r="UWE68"/>
      <c r="UWF68"/>
      <c r="UWG68"/>
      <c r="UWH68"/>
      <c r="UWI68"/>
      <c r="UWJ68"/>
      <c r="UWK68"/>
      <c r="UWL68"/>
      <c r="UWM68"/>
      <c r="UWN68"/>
      <c r="UWO68"/>
      <c r="UWP68"/>
      <c r="UWQ68"/>
      <c r="UWR68"/>
      <c r="UWS68"/>
      <c r="UWT68"/>
      <c r="UWU68"/>
      <c r="UWV68"/>
      <c r="UWW68"/>
      <c r="UWX68"/>
      <c r="UWY68"/>
      <c r="UWZ68"/>
      <c r="UXA68"/>
      <c r="UXB68"/>
      <c r="UXC68"/>
      <c r="UXD68"/>
      <c r="UXE68"/>
      <c r="UXF68"/>
      <c r="UXG68"/>
      <c r="UXH68"/>
      <c r="UXI68"/>
      <c r="UXJ68"/>
      <c r="UXK68"/>
      <c r="UXL68"/>
      <c r="UXM68"/>
      <c r="UXN68"/>
      <c r="UXO68"/>
      <c r="UXP68"/>
      <c r="UXQ68"/>
      <c r="UXR68"/>
      <c r="UXS68"/>
      <c r="UXT68"/>
      <c r="UXU68"/>
      <c r="UXV68"/>
      <c r="UXW68"/>
      <c r="UXX68"/>
      <c r="UXY68"/>
      <c r="UXZ68"/>
      <c r="UYA68"/>
      <c r="UYB68"/>
      <c r="UYC68"/>
      <c r="UYD68"/>
      <c r="UYE68"/>
      <c r="UYF68"/>
      <c r="UYG68"/>
      <c r="UYH68"/>
      <c r="UYI68"/>
      <c r="UYJ68"/>
      <c r="UYK68"/>
      <c r="UYL68"/>
      <c r="UYM68"/>
      <c r="UYN68"/>
      <c r="UYO68"/>
      <c r="UYP68"/>
      <c r="UYQ68"/>
      <c r="UYR68"/>
      <c r="UYS68"/>
      <c r="UYT68"/>
      <c r="UYU68"/>
      <c r="UYV68"/>
      <c r="UYW68"/>
      <c r="UYX68"/>
      <c r="UYY68"/>
      <c r="UYZ68"/>
      <c r="UZA68"/>
      <c r="UZB68"/>
      <c r="UZC68"/>
      <c r="UZD68"/>
      <c r="UZE68"/>
      <c r="UZF68"/>
      <c r="UZG68"/>
      <c r="UZH68"/>
      <c r="UZI68"/>
      <c r="UZJ68"/>
      <c r="UZK68"/>
      <c r="UZL68"/>
      <c r="UZM68"/>
      <c r="UZN68"/>
      <c r="UZO68"/>
      <c r="UZP68"/>
      <c r="UZQ68"/>
      <c r="UZR68"/>
      <c r="UZS68"/>
      <c r="UZT68"/>
      <c r="UZU68"/>
      <c r="UZV68"/>
      <c r="UZW68"/>
      <c r="UZX68"/>
      <c r="UZY68"/>
      <c r="UZZ68"/>
      <c r="VAA68"/>
      <c r="VAB68"/>
      <c r="VAC68"/>
      <c r="VAD68"/>
      <c r="VAE68"/>
      <c r="VAF68"/>
      <c r="VAG68"/>
      <c r="VAH68"/>
      <c r="VAI68"/>
      <c r="VAJ68"/>
      <c r="VAK68"/>
      <c r="VAL68"/>
      <c r="VAM68"/>
      <c r="VAN68"/>
      <c r="VAO68"/>
      <c r="VAP68"/>
      <c r="VAQ68"/>
      <c r="VAR68"/>
      <c r="VAS68"/>
      <c r="VAT68"/>
      <c r="VAU68"/>
      <c r="VAV68"/>
      <c r="VAW68"/>
      <c r="VAX68"/>
      <c r="VAY68"/>
      <c r="VAZ68"/>
      <c r="VBA68"/>
      <c r="VBB68"/>
      <c r="VBC68"/>
      <c r="VBD68"/>
      <c r="VBE68"/>
      <c r="VBF68"/>
      <c r="VBG68"/>
      <c r="VBH68"/>
      <c r="VBI68"/>
      <c r="VBJ68"/>
      <c r="VBK68"/>
      <c r="VBL68"/>
      <c r="VBM68"/>
      <c r="VBN68"/>
      <c r="VBO68"/>
      <c r="VBP68"/>
      <c r="VBQ68"/>
      <c r="VBR68"/>
      <c r="VBS68"/>
      <c r="VBT68"/>
      <c r="VBU68"/>
      <c r="VBV68"/>
      <c r="VBW68"/>
      <c r="VBX68"/>
      <c r="VBY68"/>
      <c r="VBZ68"/>
      <c r="VCA68"/>
      <c r="VCB68"/>
      <c r="VCC68"/>
      <c r="VCD68"/>
      <c r="VCE68"/>
      <c r="VCF68"/>
      <c r="VCG68"/>
      <c r="VCH68"/>
      <c r="VCI68"/>
      <c r="VCJ68"/>
      <c r="VCK68"/>
      <c r="VCL68"/>
      <c r="VCM68"/>
      <c r="VCN68"/>
      <c r="VCO68"/>
      <c r="VCP68"/>
      <c r="VCQ68"/>
      <c r="VCR68"/>
      <c r="VCS68"/>
      <c r="VCT68"/>
      <c r="VCU68"/>
      <c r="VCV68"/>
      <c r="VCW68"/>
      <c r="VCX68"/>
      <c r="VCY68"/>
      <c r="VCZ68"/>
      <c r="VDA68"/>
      <c r="VDB68"/>
      <c r="VDC68"/>
      <c r="VDD68"/>
      <c r="VDE68"/>
      <c r="VDF68"/>
      <c r="VDG68"/>
      <c r="VDH68"/>
      <c r="VDI68"/>
      <c r="VDJ68"/>
      <c r="VDK68"/>
      <c r="VDL68"/>
      <c r="VDM68"/>
      <c r="VDN68"/>
      <c r="VDO68"/>
      <c r="VDP68"/>
      <c r="VDQ68"/>
      <c r="VDR68"/>
      <c r="VDS68"/>
      <c r="VDT68"/>
      <c r="VDU68"/>
      <c r="VDV68"/>
      <c r="VDW68"/>
      <c r="VDX68"/>
      <c r="VDY68"/>
      <c r="VDZ68"/>
      <c r="VEA68"/>
      <c r="VEB68"/>
      <c r="VEC68"/>
      <c r="VED68"/>
      <c r="VEE68"/>
      <c r="VEF68"/>
      <c r="VEG68"/>
      <c r="VEH68"/>
      <c r="VEI68"/>
      <c r="VEJ68"/>
      <c r="VEK68"/>
      <c r="VEL68"/>
      <c r="VEM68"/>
      <c r="VEN68"/>
      <c r="VEO68"/>
      <c r="VEP68"/>
      <c r="VEQ68"/>
      <c r="VER68"/>
      <c r="VES68"/>
      <c r="VET68"/>
      <c r="VEU68"/>
      <c r="VEV68"/>
      <c r="VEW68"/>
      <c r="VEX68"/>
      <c r="VEY68"/>
      <c r="VEZ68"/>
      <c r="VFA68"/>
      <c r="VFB68"/>
      <c r="VFC68"/>
      <c r="VFD68"/>
      <c r="VFE68"/>
      <c r="VFF68"/>
      <c r="VFG68"/>
      <c r="VFH68"/>
      <c r="VFI68"/>
      <c r="VFJ68"/>
      <c r="VFK68"/>
      <c r="VFL68"/>
      <c r="VFM68"/>
      <c r="VFN68"/>
      <c r="VFO68"/>
      <c r="VFP68"/>
      <c r="VFQ68"/>
      <c r="VFR68"/>
      <c r="VFS68"/>
      <c r="VFT68"/>
      <c r="VFU68"/>
      <c r="VFV68"/>
      <c r="VFW68"/>
      <c r="VFX68"/>
      <c r="VFY68"/>
      <c r="VFZ68"/>
      <c r="VGA68"/>
      <c r="VGB68"/>
      <c r="VGC68"/>
      <c r="VGD68"/>
      <c r="VGE68"/>
      <c r="VGF68"/>
      <c r="VGG68"/>
      <c r="VGH68"/>
      <c r="VGI68"/>
      <c r="VGJ68"/>
      <c r="VGK68"/>
      <c r="VGL68"/>
      <c r="VGM68"/>
      <c r="VGN68"/>
      <c r="VGO68"/>
      <c r="VGP68"/>
      <c r="VGQ68"/>
      <c r="VGR68"/>
      <c r="VGS68"/>
      <c r="VGT68"/>
      <c r="VGU68"/>
      <c r="VGV68"/>
      <c r="VGW68"/>
      <c r="VGX68"/>
      <c r="VGY68"/>
      <c r="VGZ68"/>
      <c r="VHA68"/>
      <c r="VHB68"/>
      <c r="VHC68"/>
      <c r="VHD68"/>
      <c r="VHE68"/>
      <c r="VHF68"/>
      <c r="VHG68"/>
      <c r="VHH68"/>
      <c r="VHI68"/>
      <c r="VHJ68"/>
      <c r="VHK68"/>
      <c r="VHL68"/>
      <c r="VHM68"/>
      <c r="VHN68"/>
      <c r="VHO68"/>
      <c r="VHP68"/>
      <c r="VHQ68"/>
      <c r="VHR68"/>
      <c r="VHS68"/>
      <c r="VHT68"/>
      <c r="VHU68"/>
      <c r="VHV68"/>
      <c r="VHW68"/>
      <c r="VHX68"/>
      <c r="VHY68"/>
      <c r="VHZ68"/>
      <c r="VIA68"/>
      <c r="VIB68"/>
      <c r="VIC68"/>
      <c r="VID68"/>
      <c r="VIE68"/>
      <c r="VIF68"/>
      <c r="VIG68"/>
      <c r="VIH68"/>
      <c r="VII68"/>
      <c r="VIJ68"/>
      <c r="VIK68"/>
      <c r="VIL68"/>
      <c r="VIM68"/>
      <c r="VIN68"/>
      <c r="VIO68"/>
      <c r="VIP68"/>
      <c r="VIQ68"/>
      <c r="VIR68"/>
      <c r="VIS68"/>
      <c r="VIT68"/>
      <c r="VIU68"/>
      <c r="VIV68"/>
      <c r="VIW68"/>
      <c r="VIX68"/>
      <c r="VIY68"/>
      <c r="VIZ68"/>
      <c r="VJA68"/>
      <c r="VJB68"/>
      <c r="VJC68"/>
      <c r="VJD68"/>
      <c r="VJE68"/>
      <c r="VJF68"/>
      <c r="VJG68"/>
      <c r="VJH68"/>
      <c r="VJI68"/>
      <c r="VJJ68"/>
      <c r="VJK68"/>
      <c r="VJL68"/>
      <c r="VJM68"/>
      <c r="VJN68"/>
      <c r="VJO68"/>
      <c r="VJP68"/>
      <c r="VJQ68"/>
      <c r="VJR68"/>
      <c r="VJS68"/>
      <c r="VJT68"/>
      <c r="VJU68"/>
      <c r="VJV68"/>
      <c r="VJW68"/>
      <c r="VJX68"/>
      <c r="VJY68"/>
      <c r="VJZ68"/>
      <c r="VKA68"/>
      <c r="VKB68"/>
      <c r="VKC68"/>
      <c r="VKD68"/>
      <c r="VKE68"/>
      <c r="VKF68"/>
      <c r="VKG68"/>
      <c r="VKH68"/>
      <c r="VKI68"/>
      <c r="VKJ68"/>
      <c r="VKK68"/>
      <c r="VKL68"/>
      <c r="VKM68"/>
      <c r="VKN68"/>
      <c r="VKO68"/>
      <c r="VKP68"/>
      <c r="VKQ68"/>
      <c r="VKR68"/>
      <c r="VKS68"/>
      <c r="VKT68"/>
      <c r="VKU68"/>
      <c r="VKV68"/>
      <c r="VKW68"/>
      <c r="VKX68"/>
      <c r="VKY68"/>
      <c r="VKZ68"/>
      <c r="VLA68"/>
      <c r="VLB68"/>
      <c r="VLC68"/>
      <c r="VLD68"/>
      <c r="VLE68"/>
      <c r="VLF68"/>
      <c r="VLG68"/>
      <c r="VLH68"/>
      <c r="VLI68"/>
      <c r="VLJ68"/>
      <c r="VLK68"/>
      <c r="VLL68"/>
      <c r="VLM68"/>
      <c r="VLN68"/>
      <c r="VLO68"/>
      <c r="VLP68"/>
      <c r="VLQ68"/>
      <c r="VLR68"/>
      <c r="VLS68"/>
      <c r="VLT68"/>
      <c r="VLU68"/>
      <c r="VLV68"/>
      <c r="VLW68"/>
      <c r="VLX68"/>
      <c r="VLY68"/>
      <c r="VLZ68"/>
      <c r="VMA68"/>
      <c r="VMB68"/>
      <c r="VMC68"/>
      <c r="VMD68"/>
      <c r="VME68"/>
      <c r="VMF68"/>
      <c r="VMG68"/>
      <c r="VMH68"/>
      <c r="VMI68"/>
      <c r="VMJ68"/>
      <c r="VMK68"/>
      <c r="VML68"/>
      <c r="VMM68"/>
      <c r="VMN68"/>
      <c r="VMO68"/>
      <c r="VMP68"/>
      <c r="VMQ68"/>
      <c r="VMR68"/>
      <c r="VMS68"/>
      <c r="VMT68"/>
      <c r="VMU68"/>
      <c r="VMV68"/>
      <c r="VMW68"/>
      <c r="VMX68"/>
      <c r="VMY68"/>
      <c r="VMZ68"/>
      <c r="VNA68"/>
      <c r="VNB68"/>
      <c r="VNC68"/>
      <c r="VND68"/>
      <c r="VNE68"/>
      <c r="VNF68"/>
      <c r="VNG68"/>
      <c r="VNH68"/>
      <c r="VNI68"/>
      <c r="VNJ68"/>
      <c r="VNK68"/>
      <c r="VNL68"/>
      <c r="VNM68"/>
      <c r="VNN68"/>
      <c r="VNO68"/>
      <c r="VNP68"/>
      <c r="VNQ68"/>
      <c r="VNR68"/>
      <c r="VNS68"/>
      <c r="VNT68"/>
      <c r="VNU68"/>
      <c r="VNV68"/>
      <c r="VNW68"/>
      <c r="VNX68"/>
      <c r="VNY68"/>
      <c r="VNZ68"/>
      <c r="VOA68"/>
      <c r="VOB68"/>
      <c r="VOC68"/>
      <c r="VOD68"/>
      <c r="VOE68"/>
      <c r="VOF68"/>
      <c r="VOG68"/>
      <c r="VOH68"/>
      <c r="VOI68"/>
      <c r="VOJ68"/>
      <c r="VOK68"/>
      <c r="VOL68"/>
      <c r="VOM68"/>
      <c r="VON68"/>
      <c r="VOO68"/>
      <c r="VOP68"/>
      <c r="VOQ68"/>
      <c r="VOR68"/>
      <c r="VOS68"/>
      <c r="VOT68"/>
      <c r="VOU68"/>
      <c r="VOV68"/>
      <c r="VOW68"/>
      <c r="VOX68"/>
      <c r="VOY68"/>
      <c r="VOZ68"/>
      <c r="VPA68"/>
      <c r="VPB68"/>
      <c r="VPC68"/>
      <c r="VPD68"/>
      <c r="VPE68"/>
      <c r="VPF68"/>
      <c r="VPG68"/>
      <c r="VPH68"/>
      <c r="VPI68"/>
      <c r="VPJ68"/>
      <c r="VPK68"/>
      <c r="VPL68"/>
      <c r="VPM68"/>
      <c r="VPN68"/>
      <c r="VPO68"/>
      <c r="VPP68"/>
      <c r="VPQ68"/>
      <c r="VPR68"/>
      <c r="VPS68"/>
      <c r="VPT68"/>
      <c r="VPU68"/>
      <c r="VPV68"/>
      <c r="VPW68"/>
      <c r="VPX68"/>
      <c r="VPY68"/>
      <c r="VPZ68"/>
      <c r="VQA68"/>
      <c r="VQB68"/>
      <c r="VQC68"/>
      <c r="VQD68"/>
      <c r="VQE68"/>
      <c r="VQF68"/>
      <c r="VQG68"/>
      <c r="VQH68"/>
      <c r="VQI68"/>
      <c r="VQJ68"/>
      <c r="VQK68"/>
      <c r="VQL68"/>
      <c r="VQM68"/>
      <c r="VQN68"/>
      <c r="VQO68"/>
      <c r="VQP68"/>
      <c r="VQQ68"/>
      <c r="VQR68"/>
      <c r="VQS68"/>
      <c r="VQT68"/>
      <c r="VQU68"/>
      <c r="VQV68"/>
      <c r="VQW68"/>
      <c r="VQX68"/>
      <c r="VQY68"/>
      <c r="VQZ68"/>
      <c r="VRA68"/>
      <c r="VRB68"/>
      <c r="VRC68"/>
      <c r="VRD68"/>
      <c r="VRE68"/>
      <c r="VRF68"/>
      <c r="VRG68"/>
      <c r="VRH68"/>
      <c r="VRI68"/>
      <c r="VRJ68"/>
      <c r="VRK68"/>
      <c r="VRL68"/>
      <c r="VRM68"/>
      <c r="VRN68"/>
      <c r="VRO68"/>
      <c r="VRP68"/>
      <c r="VRQ68"/>
      <c r="VRR68"/>
      <c r="VRS68"/>
      <c r="VRT68"/>
      <c r="VRU68"/>
      <c r="VRV68"/>
      <c r="VRW68"/>
      <c r="VRX68"/>
      <c r="VRY68"/>
      <c r="VRZ68"/>
      <c r="VSA68"/>
      <c r="VSB68"/>
      <c r="VSC68"/>
      <c r="VSD68"/>
      <c r="VSE68"/>
      <c r="VSF68"/>
      <c r="VSG68"/>
      <c r="VSH68"/>
      <c r="VSI68"/>
      <c r="VSJ68"/>
      <c r="VSK68"/>
      <c r="VSL68"/>
      <c r="VSM68"/>
      <c r="VSN68"/>
      <c r="VSO68"/>
      <c r="VSP68"/>
      <c r="VSQ68"/>
      <c r="VSR68"/>
      <c r="VSS68"/>
      <c r="VST68"/>
      <c r="VSU68"/>
      <c r="VSV68"/>
      <c r="VSW68"/>
      <c r="VSX68"/>
      <c r="VSY68"/>
      <c r="VSZ68"/>
      <c r="VTA68"/>
      <c r="VTB68"/>
      <c r="VTC68"/>
      <c r="VTD68"/>
      <c r="VTE68"/>
      <c r="VTF68"/>
      <c r="VTG68"/>
      <c r="VTH68"/>
      <c r="VTI68"/>
      <c r="VTJ68"/>
      <c r="VTK68"/>
      <c r="VTL68"/>
      <c r="VTM68"/>
      <c r="VTN68"/>
      <c r="VTO68"/>
      <c r="VTP68"/>
      <c r="VTQ68"/>
      <c r="VTR68"/>
      <c r="VTS68"/>
      <c r="VTT68"/>
      <c r="VTU68"/>
      <c r="VTV68"/>
      <c r="VTW68"/>
      <c r="VTX68"/>
      <c r="VTY68"/>
      <c r="VTZ68"/>
      <c r="VUA68"/>
      <c r="VUB68"/>
      <c r="VUC68"/>
      <c r="VUD68"/>
      <c r="VUE68"/>
      <c r="VUF68"/>
      <c r="VUG68"/>
      <c r="VUH68"/>
      <c r="VUI68"/>
      <c r="VUJ68"/>
      <c r="VUK68"/>
      <c r="VUL68"/>
      <c r="VUM68"/>
      <c r="VUN68"/>
      <c r="VUO68"/>
      <c r="VUP68"/>
      <c r="VUQ68"/>
      <c r="VUR68"/>
      <c r="VUS68"/>
      <c r="VUT68"/>
      <c r="VUU68"/>
      <c r="VUV68"/>
      <c r="VUW68"/>
      <c r="VUX68"/>
      <c r="VUY68"/>
      <c r="VUZ68"/>
      <c r="VVA68"/>
      <c r="VVB68"/>
      <c r="VVC68"/>
      <c r="VVD68"/>
      <c r="VVE68"/>
      <c r="VVF68"/>
      <c r="VVG68"/>
      <c r="VVH68"/>
      <c r="VVI68"/>
      <c r="VVJ68"/>
      <c r="VVK68"/>
      <c r="VVL68"/>
      <c r="VVM68"/>
      <c r="VVN68"/>
      <c r="VVO68"/>
      <c r="VVP68"/>
      <c r="VVQ68"/>
      <c r="VVR68"/>
      <c r="VVS68"/>
      <c r="VVT68"/>
      <c r="VVU68"/>
      <c r="VVV68"/>
      <c r="VVW68"/>
      <c r="VVX68"/>
      <c r="VVY68"/>
      <c r="VVZ68"/>
      <c r="VWA68"/>
      <c r="VWB68"/>
      <c r="VWC68"/>
      <c r="VWD68"/>
      <c r="VWE68"/>
      <c r="VWF68"/>
      <c r="VWG68"/>
      <c r="VWH68"/>
      <c r="VWI68"/>
      <c r="VWJ68"/>
      <c r="VWK68"/>
      <c r="VWL68"/>
      <c r="VWM68"/>
      <c r="VWN68"/>
      <c r="VWO68"/>
      <c r="VWP68"/>
      <c r="VWQ68"/>
      <c r="VWR68"/>
      <c r="VWS68"/>
      <c r="VWT68"/>
      <c r="VWU68"/>
      <c r="VWV68"/>
      <c r="VWW68"/>
      <c r="VWX68"/>
      <c r="VWY68"/>
      <c r="VWZ68"/>
      <c r="VXA68"/>
      <c r="VXB68"/>
      <c r="VXC68"/>
      <c r="VXD68"/>
      <c r="VXE68"/>
      <c r="VXF68"/>
      <c r="VXG68"/>
      <c r="VXH68"/>
      <c r="VXI68"/>
      <c r="VXJ68"/>
      <c r="VXK68"/>
      <c r="VXL68"/>
      <c r="VXM68"/>
      <c r="VXN68"/>
      <c r="VXO68"/>
      <c r="VXP68"/>
      <c r="VXQ68"/>
      <c r="VXR68"/>
      <c r="VXS68"/>
      <c r="VXT68"/>
      <c r="VXU68"/>
      <c r="VXV68"/>
      <c r="VXW68"/>
      <c r="VXX68"/>
      <c r="VXY68"/>
      <c r="VXZ68"/>
      <c r="VYA68"/>
      <c r="VYB68"/>
      <c r="VYC68"/>
      <c r="VYD68"/>
      <c r="VYE68"/>
      <c r="VYF68"/>
      <c r="VYG68"/>
      <c r="VYH68"/>
      <c r="VYI68"/>
      <c r="VYJ68"/>
      <c r="VYK68"/>
      <c r="VYL68"/>
      <c r="VYM68"/>
      <c r="VYN68"/>
      <c r="VYO68"/>
      <c r="VYP68"/>
      <c r="VYQ68"/>
      <c r="VYR68"/>
      <c r="VYS68"/>
      <c r="VYT68"/>
      <c r="VYU68"/>
      <c r="VYV68"/>
      <c r="VYW68"/>
      <c r="VYX68"/>
      <c r="VYY68"/>
      <c r="VYZ68"/>
      <c r="VZA68"/>
      <c r="VZB68"/>
      <c r="VZC68"/>
      <c r="VZD68"/>
      <c r="VZE68"/>
      <c r="VZF68"/>
      <c r="VZG68"/>
      <c r="VZH68"/>
      <c r="VZI68"/>
      <c r="VZJ68"/>
      <c r="VZK68"/>
      <c r="VZL68"/>
      <c r="VZM68"/>
      <c r="VZN68"/>
      <c r="VZO68"/>
      <c r="VZP68"/>
      <c r="VZQ68"/>
      <c r="VZR68"/>
      <c r="VZS68"/>
      <c r="VZT68"/>
      <c r="VZU68"/>
      <c r="VZV68"/>
      <c r="VZW68"/>
      <c r="VZX68"/>
      <c r="VZY68"/>
      <c r="VZZ68"/>
      <c r="WAA68"/>
      <c r="WAB68"/>
      <c r="WAC68"/>
      <c r="WAD68"/>
      <c r="WAE68"/>
      <c r="WAF68"/>
      <c r="WAG68"/>
      <c r="WAH68"/>
      <c r="WAI68"/>
      <c r="WAJ68"/>
      <c r="WAK68"/>
      <c r="WAL68"/>
      <c r="WAM68"/>
      <c r="WAN68"/>
      <c r="WAO68"/>
      <c r="WAP68"/>
      <c r="WAQ68"/>
      <c r="WAR68"/>
      <c r="WAS68"/>
      <c r="WAT68"/>
      <c r="WAU68"/>
      <c r="WAV68"/>
      <c r="WAW68"/>
      <c r="WAX68"/>
      <c r="WAY68"/>
      <c r="WAZ68"/>
      <c r="WBA68"/>
      <c r="WBB68"/>
      <c r="WBC68"/>
      <c r="WBD68"/>
      <c r="WBE68"/>
      <c r="WBF68"/>
      <c r="WBG68"/>
      <c r="WBH68"/>
      <c r="WBI68"/>
      <c r="WBJ68"/>
      <c r="WBK68"/>
      <c r="WBL68"/>
      <c r="WBM68"/>
      <c r="WBN68"/>
      <c r="WBO68"/>
      <c r="WBP68"/>
      <c r="WBQ68"/>
      <c r="WBR68"/>
      <c r="WBS68"/>
      <c r="WBT68"/>
      <c r="WBU68"/>
      <c r="WBV68"/>
      <c r="WBW68"/>
      <c r="WBX68"/>
      <c r="WBY68"/>
      <c r="WBZ68"/>
      <c r="WCA68"/>
      <c r="WCB68"/>
      <c r="WCC68"/>
      <c r="WCD68"/>
      <c r="WCE68"/>
      <c r="WCF68"/>
      <c r="WCG68"/>
      <c r="WCH68"/>
      <c r="WCI68"/>
      <c r="WCJ68"/>
      <c r="WCK68"/>
      <c r="WCL68"/>
      <c r="WCM68"/>
      <c r="WCN68"/>
      <c r="WCO68"/>
      <c r="WCP68"/>
      <c r="WCQ68"/>
      <c r="WCR68"/>
      <c r="WCS68"/>
      <c r="WCT68"/>
      <c r="WCU68"/>
      <c r="WCV68"/>
      <c r="WCW68"/>
      <c r="WCX68"/>
      <c r="WCY68"/>
      <c r="WCZ68"/>
      <c r="WDA68"/>
      <c r="WDB68"/>
      <c r="WDC68"/>
      <c r="WDD68"/>
      <c r="WDE68"/>
      <c r="WDF68"/>
      <c r="WDG68"/>
      <c r="WDH68"/>
      <c r="WDI68"/>
      <c r="WDJ68"/>
      <c r="WDK68"/>
      <c r="WDL68"/>
      <c r="WDM68"/>
      <c r="WDN68"/>
      <c r="WDO68"/>
      <c r="WDP68"/>
      <c r="WDQ68"/>
      <c r="WDR68"/>
      <c r="WDS68"/>
      <c r="WDT68"/>
      <c r="WDU68"/>
      <c r="WDV68"/>
      <c r="WDW68"/>
      <c r="WDX68"/>
      <c r="WDY68"/>
      <c r="WDZ68"/>
      <c r="WEA68"/>
      <c r="WEB68"/>
      <c r="WEC68"/>
      <c r="WED68"/>
      <c r="WEE68"/>
      <c r="WEF68"/>
      <c r="WEG68"/>
      <c r="WEH68"/>
      <c r="WEI68"/>
      <c r="WEJ68"/>
      <c r="WEK68"/>
      <c r="WEL68"/>
      <c r="WEM68"/>
      <c r="WEN68"/>
      <c r="WEO68"/>
      <c r="WEP68"/>
      <c r="WEQ68"/>
      <c r="WER68"/>
      <c r="WES68"/>
      <c r="WET68"/>
      <c r="WEU68"/>
      <c r="WEV68"/>
      <c r="WEW68"/>
      <c r="WEX68"/>
      <c r="WEY68"/>
      <c r="WEZ68"/>
      <c r="WFA68"/>
      <c r="WFB68"/>
      <c r="WFC68"/>
      <c r="WFD68"/>
      <c r="WFE68"/>
      <c r="WFF68"/>
      <c r="WFG68"/>
      <c r="WFH68"/>
      <c r="WFI68"/>
      <c r="WFJ68"/>
      <c r="WFK68"/>
      <c r="WFL68"/>
      <c r="WFM68"/>
      <c r="WFN68"/>
      <c r="WFO68"/>
      <c r="WFP68"/>
      <c r="WFQ68"/>
      <c r="WFR68"/>
      <c r="WFS68"/>
      <c r="WFT68"/>
      <c r="WFU68"/>
      <c r="WFV68"/>
      <c r="WFW68"/>
      <c r="WFX68"/>
      <c r="WFY68"/>
      <c r="WFZ68"/>
      <c r="WGA68"/>
      <c r="WGB68"/>
      <c r="WGC68"/>
      <c r="WGD68"/>
      <c r="WGE68"/>
      <c r="WGF68"/>
      <c r="WGG68"/>
      <c r="WGH68"/>
      <c r="WGI68"/>
      <c r="WGJ68"/>
      <c r="WGK68"/>
      <c r="WGL68"/>
      <c r="WGM68"/>
      <c r="WGN68"/>
      <c r="WGO68"/>
      <c r="WGP68"/>
      <c r="WGQ68"/>
      <c r="WGR68"/>
      <c r="WGS68"/>
      <c r="WGT68"/>
      <c r="WGU68"/>
      <c r="WGV68"/>
      <c r="WGW68"/>
      <c r="WGX68"/>
      <c r="WGY68"/>
      <c r="WGZ68"/>
      <c r="WHA68"/>
      <c r="WHB68"/>
      <c r="WHC68"/>
      <c r="WHD68"/>
      <c r="WHE68"/>
      <c r="WHF68"/>
      <c r="WHG68"/>
      <c r="WHH68"/>
      <c r="WHI68"/>
      <c r="WHJ68"/>
      <c r="WHK68"/>
      <c r="WHL68"/>
      <c r="WHM68"/>
      <c r="WHN68"/>
      <c r="WHO68"/>
      <c r="WHP68"/>
      <c r="WHQ68"/>
      <c r="WHR68"/>
      <c r="WHS68"/>
      <c r="WHT68"/>
      <c r="WHU68"/>
      <c r="WHV68"/>
      <c r="WHW68"/>
      <c r="WHX68"/>
      <c r="WHY68"/>
      <c r="WHZ68"/>
      <c r="WIA68"/>
      <c r="WIB68"/>
      <c r="WIC68"/>
      <c r="WID68"/>
      <c r="WIE68"/>
      <c r="WIF68"/>
      <c r="WIG68"/>
      <c r="WIH68"/>
      <c r="WII68"/>
      <c r="WIJ68"/>
      <c r="WIK68"/>
      <c r="WIL68"/>
      <c r="WIM68"/>
      <c r="WIN68"/>
      <c r="WIO68"/>
      <c r="WIP68"/>
      <c r="WIQ68"/>
      <c r="WIR68"/>
      <c r="WIS68"/>
      <c r="WIT68"/>
      <c r="WIU68"/>
      <c r="WIV68"/>
      <c r="WIW68"/>
      <c r="WIX68"/>
      <c r="WIY68"/>
      <c r="WIZ68"/>
      <c r="WJA68"/>
      <c r="WJB68"/>
      <c r="WJC68"/>
      <c r="WJD68"/>
      <c r="WJE68"/>
      <c r="WJF68"/>
      <c r="WJG68"/>
      <c r="WJH68"/>
      <c r="WJI68"/>
      <c r="WJJ68"/>
      <c r="WJK68"/>
      <c r="WJL68"/>
      <c r="WJM68"/>
      <c r="WJN68"/>
      <c r="WJO68"/>
      <c r="WJP68"/>
      <c r="WJQ68"/>
      <c r="WJR68"/>
      <c r="WJS68"/>
      <c r="WJT68"/>
      <c r="WJU68"/>
      <c r="WJV68"/>
      <c r="WJW68"/>
      <c r="WJX68"/>
      <c r="WJY68"/>
      <c r="WJZ68"/>
      <c r="WKA68"/>
      <c r="WKB68"/>
      <c r="WKC68"/>
      <c r="WKD68"/>
      <c r="WKE68"/>
      <c r="WKF68"/>
      <c r="WKG68"/>
      <c r="WKH68"/>
      <c r="WKI68"/>
      <c r="WKJ68"/>
      <c r="WKK68"/>
      <c r="WKL68"/>
      <c r="WKM68"/>
      <c r="WKN68"/>
      <c r="WKO68"/>
      <c r="WKP68"/>
      <c r="WKQ68"/>
      <c r="WKR68"/>
      <c r="WKS68"/>
      <c r="WKT68"/>
      <c r="WKU68"/>
      <c r="WKV68"/>
      <c r="WKW68"/>
      <c r="WKX68"/>
      <c r="WKY68"/>
      <c r="WKZ68"/>
      <c r="WLA68"/>
      <c r="WLB68"/>
      <c r="WLC68"/>
      <c r="WLD68"/>
      <c r="WLE68"/>
      <c r="WLF68"/>
      <c r="WLG68"/>
      <c r="WLH68"/>
      <c r="WLI68"/>
      <c r="WLJ68"/>
      <c r="WLK68"/>
      <c r="WLL68"/>
      <c r="WLM68"/>
      <c r="WLN68"/>
      <c r="WLO68"/>
      <c r="WLP68"/>
      <c r="WLQ68"/>
      <c r="WLR68"/>
      <c r="WLS68"/>
      <c r="WLT68"/>
      <c r="WLU68"/>
      <c r="WLV68"/>
      <c r="WLW68"/>
      <c r="WLX68"/>
      <c r="WLY68"/>
      <c r="WLZ68"/>
      <c r="WMA68"/>
      <c r="WMB68"/>
      <c r="WMC68"/>
      <c r="WMD68"/>
      <c r="WME68"/>
      <c r="WMF68"/>
      <c r="WMG68"/>
      <c r="WMH68"/>
      <c r="WMI68"/>
      <c r="WMJ68"/>
      <c r="WMK68"/>
      <c r="WML68"/>
      <c r="WMM68"/>
      <c r="WMN68"/>
      <c r="WMO68"/>
      <c r="WMP68"/>
      <c r="WMQ68"/>
      <c r="WMR68"/>
      <c r="WMS68"/>
      <c r="WMT68"/>
      <c r="WMU68"/>
      <c r="WMV68"/>
      <c r="WMW68"/>
      <c r="WMX68"/>
      <c r="WMY68"/>
      <c r="WMZ68"/>
      <c r="WNA68"/>
      <c r="WNB68"/>
      <c r="WNC68"/>
      <c r="WND68"/>
      <c r="WNE68"/>
      <c r="WNF68"/>
      <c r="WNG68"/>
      <c r="WNH68"/>
      <c r="WNI68"/>
      <c r="WNJ68"/>
      <c r="WNK68"/>
      <c r="WNL68"/>
      <c r="WNM68"/>
      <c r="WNN68"/>
      <c r="WNO68"/>
      <c r="WNP68"/>
      <c r="WNQ68"/>
      <c r="WNR68"/>
      <c r="WNS68"/>
      <c r="WNT68"/>
      <c r="WNU68"/>
      <c r="WNV68"/>
      <c r="WNW68"/>
      <c r="WNX68"/>
      <c r="WNY68"/>
      <c r="WNZ68"/>
      <c r="WOA68"/>
      <c r="WOB68"/>
      <c r="WOC68"/>
      <c r="WOD68"/>
      <c r="WOE68"/>
      <c r="WOF68"/>
      <c r="WOG68"/>
      <c r="WOH68"/>
      <c r="WOI68"/>
      <c r="WOJ68"/>
      <c r="WOK68"/>
      <c r="WOL68"/>
      <c r="WOM68"/>
      <c r="WON68"/>
      <c r="WOO68"/>
      <c r="WOP68"/>
      <c r="WOQ68"/>
      <c r="WOR68"/>
      <c r="WOS68"/>
      <c r="WOT68"/>
      <c r="WOU68"/>
      <c r="WOV68"/>
      <c r="WOW68"/>
      <c r="WOX68"/>
      <c r="WOY68"/>
      <c r="WOZ68"/>
      <c r="WPA68"/>
      <c r="WPB68"/>
      <c r="WPC68"/>
      <c r="WPD68"/>
      <c r="WPE68"/>
      <c r="WPF68"/>
      <c r="WPG68"/>
      <c r="WPH68"/>
      <c r="WPI68"/>
      <c r="WPJ68"/>
      <c r="WPK68"/>
      <c r="WPL68"/>
      <c r="WPM68"/>
      <c r="WPN68"/>
      <c r="WPO68"/>
      <c r="WPP68"/>
      <c r="WPQ68"/>
      <c r="WPR68"/>
      <c r="WPS68"/>
      <c r="WPT68"/>
      <c r="WPU68"/>
      <c r="WPV68"/>
      <c r="WPW68"/>
      <c r="WPX68"/>
      <c r="WPY68"/>
      <c r="WPZ68"/>
      <c r="WQA68"/>
      <c r="WQB68"/>
      <c r="WQC68"/>
      <c r="WQD68"/>
      <c r="WQE68"/>
      <c r="WQF68"/>
      <c r="WQG68"/>
      <c r="WQH68"/>
      <c r="WQI68"/>
      <c r="WQJ68"/>
      <c r="WQK68"/>
      <c r="WQL68"/>
      <c r="WQM68"/>
      <c r="WQN68"/>
      <c r="WQO68"/>
      <c r="WQP68"/>
      <c r="WQQ68"/>
      <c r="WQR68"/>
      <c r="WQS68"/>
      <c r="WQT68"/>
      <c r="WQU68"/>
      <c r="WQV68"/>
      <c r="WQW68"/>
      <c r="WQX68"/>
      <c r="WQY68"/>
      <c r="WQZ68"/>
      <c r="WRA68"/>
      <c r="WRB68"/>
      <c r="WRC68"/>
      <c r="WRD68"/>
      <c r="WRE68"/>
      <c r="WRF68"/>
      <c r="WRG68"/>
      <c r="WRH68"/>
      <c r="WRI68"/>
      <c r="WRJ68"/>
      <c r="WRK68"/>
      <c r="WRL68"/>
      <c r="WRM68"/>
      <c r="WRN68"/>
      <c r="WRO68"/>
      <c r="WRP68"/>
      <c r="WRQ68"/>
      <c r="WRR68"/>
      <c r="WRS68"/>
      <c r="WRT68"/>
      <c r="WRU68"/>
      <c r="WRV68"/>
      <c r="WRW68"/>
      <c r="WRX68"/>
      <c r="WRY68"/>
      <c r="WRZ68"/>
      <c r="WSA68"/>
      <c r="WSB68"/>
      <c r="WSC68"/>
      <c r="WSD68"/>
      <c r="WSE68"/>
      <c r="WSF68"/>
      <c r="WSG68"/>
      <c r="WSH68"/>
      <c r="WSI68"/>
      <c r="WSJ68"/>
      <c r="WSK68"/>
      <c r="WSL68"/>
      <c r="WSM68"/>
      <c r="WSN68"/>
      <c r="WSO68"/>
      <c r="WSP68"/>
      <c r="WSQ68"/>
      <c r="WSR68"/>
      <c r="WSS68"/>
      <c r="WST68"/>
      <c r="WSU68"/>
      <c r="WSV68"/>
      <c r="WSW68"/>
      <c r="WSX68"/>
      <c r="WSY68"/>
      <c r="WSZ68"/>
      <c r="WTA68"/>
      <c r="WTB68"/>
      <c r="WTC68"/>
      <c r="WTD68"/>
      <c r="WTE68"/>
      <c r="WTF68"/>
      <c r="WTG68"/>
      <c r="WTH68"/>
      <c r="WTI68"/>
      <c r="WTJ68"/>
      <c r="WTK68"/>
      <c r="WTL68"/>
      <c r="WTM68"/>
      <c r="WTN68"/>
      <c r="WTO68"/>
      <c r="WTP68"/>
      <c r="WTQ68"/>
      <c r="WTR68"/>
      <c r="WTS68"/>
      <c r="WTT68"/>
      <c r="WTU68"/>
      <c r="WTV68"/>
      <c r="WTW68"/>
      <c r="WTX68"/>
      <c r="WTY68"/>
      <c r="WTZ68"/>
      <c r="WUA68"/>
      <c r="WUB68"/>
      <c r="WUC68"/>
      <c r="WUD68"/>
      <c r="WUE68"/>
      <c r="WUF68"/>
      <c r="WUG68"/>
      <c r="WUH68"/>
      <c r="WUI68"/>
      <c r="WUJ68"/>
      <c r="WUK68"/>
      <c r="WUL68"/>
      <c r="WUM68"/>
      <c r="WUN68"/>
      <c r="WUO68"/>
      <c r="WUP68"/>
      <c r="WUQ68"/>
      <c r="WUR68"/>
      <c r="WUS68"/>
      <c r="WUT68"/>
      <c r="WUU68"/>
      <c r="WUV68"/>
      <c r="WUW68"/>
      <c r="WUX68"/>
      <c r="WUY68"/>
      <c r="WUZ68"/>
      <c r="WVA68"/>
      <c r="WVB68"/>
      <c r="WVC68"/>
      <c r="WVD68"/>
      <c r="WVE68"/>
      <c r="WVF68"/>
      <c r="WVG68"/>
      <c r="WVH68"/>
      <c r="WVI68"/>
      <c r="WVJ68"/>
      <c r="WVK68"/>
      <c r="WVL68"/>
      <c r="WVM68"/>
      <c r="WVN68"/>
      <c r="WVO68"/>
      <c r="WVP68"/>
      <c r="WVQ68"/>
      <c r="WVR68"/>
      <c r="WVS68"/>
      <c r="WVT68"/>
      <c r="WVU68"/>
      <c r="WVV68"/>
      <c r="WVW68"/>
      <c r="WVX68"/>
      <c r="WVY68"/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</row>
    <row r="69" spans="1:16382" s="6" customFormat="1" ht="18.5">
      <c r="A69" s="75"/>
      <c r="B69" s="75"/>
      <c r="C69" s="76"/>
      <c r="D69" s="77"/>
      <c r="E69" s="78"/>
      <c r="F69" s="78"/>
      <c r="H69" s="7"/>
      <c r="I69" s="7"/>
      <c r="J69" s="8"/>
      <c r="K69" s="7"/>
      <c r="L69" s="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</row>
    <row r="70" spans="1:16382" s="6" customFormat="1" ht="18.5">
      <c r="A70" s="75"/>
      <c r="B70" s="75"/>
      <c r="C70" s="76"/>
      <c r="D70" s="77"/>
      <c r="E70" s="78"/>
      <c r="F70" s="78"/>
      <c r="H70" s="7"/>
      <c r="I70" s="7"/>
      <c r="J70" s="8"/>
      <c r="K70" s="7"/>
      <c r="L70" s="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</row>
    <row r="71" spans="1:16382" s="6" customFormat="1" ht="18.5">
      <c r="A71" s="75"/>
      <c r="B71" s="75"/>
      <c r="C71" s="76"/>
      <c r="D71" s="77"/>
      <c r="E71" s="78"/>
      <c r="F71" s="78"/>
      <c r="H71" s="7"/>
      <c r="I71" s="7"/>
      <c r="J71" s="8"/>
      <c r="K71" s="7"/>
      <c r="L71" s="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</row>
    <row r="72" spans="1:16382" s="6" customFormat="1" ht="18.5">
      <c r="A72" s="75"/>
      <c r="B72" s="75"/>
      <c r="C72" s="76"/>
      <c r="D72" s="77"/>
      <c r="E72" s="78"/>
      <c r="F72" s="78"/>
      <c r="H72" s="7"/>
      <c r="I72" s="7"/>
      <c r="J72" s="8"/>
      <c r="K72" s="7"/>
      <c r="L72" s="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  <c r="WUE72"/>
      <c r="WUF72"/>
      <c r="WUG72"/>
      <c r="WUH72"/>
      <c r="WUI72"/>
      <c r="WUJ72"/>
      <c r="WUK72"/>
      <c r="WUL72"/>
      <c r="WUM72"/>
      <c r="WUN72"/>
      <c r="WUO72"/>
      <c r="WUP72"/>
      <c r="WUQ72"/>
      <c r="WUR72"/>
      <c r="WUS72"/>
      <c r="WUT72"/>
      <c r="WUU72"/>
      <c r="WUV72"/>
      <c r="WUW72"/>
      <c r="WUX72"/>
      <c r="WUY72"/>
      <c r="WUZ72"/>
      <c r="WVA72"/>
      <c r="WVB72"/>
      <c r="WVC72"/>
      <c r="WVD72"/>
      <c r="WVE72"/>
      <c r="WVF72"/>
      <c r="WVG72"/>
      <c r="WVH72"/>
      <c r="WVI72"/>
      <c r="WVJ72"/>
      <c r="WVK72"/>
      <c r="WVL72"/>
      <c r="WVM72"/>
      <c r="WVN72"/>
      <c r="WVO72"/>
      <c r="WVP72"/>
      <c r="WVQ72"/>
      <c r="WVR72"/>
      <c r="WVS72"/>
      <c r="WVT72"/>
      <c r="WVU72"/>
      <c r="WVV72"/>
      <c r="WVW72"/>
      <c r="WVX72"/>
      <c r="WVY72"/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  <c r="XFB72"/>
    </row>
    <row r="73" spans="1:16382" s="6" customFormat="1">
      <c r="A73"/>
      <c r="B73"/>
      <c r="C73"/>
      <c r="D73"/>
      <c r="E73"/>
      <c r="F73"/>
      <c r="G73"/>
      <c r="H73"/>
      <c r="I73"/>
      <c r="J73" s="79"/>
      <c r="K73"/>
      <c r="L73" s="8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  <c r="WUE73"/>
      <c r="WUF73"/>
      <c r="WUG73"/>
      <c r="WUH73"/>
      <c r="WUI73"/>
      <c r="WUJ73"/>
      <c r="WUK73"/>
      <c r="WUL73"/>
      <c r="WUM73"/>
      <c r="WUN73"/>
      <c r="WUO73"/>
      <c r="WUP73"/>
      <c r="WUQ73"/>
      <c r="WUR73"/>
      <c r="WUS73"/>
      <c r="WUT73"/>
      <c r="WUU73"/>
      <c r="WUV73"/>
      <c r="WUW73"/>
      <c r="WUX73"/>
      <c r="WUY73"/>
      <c r="WUZ73"/>
      <c r="WVA73"/>
      <c r="WVB73"/>
      <c r="WVC73"/>
      <c r="WVD73"/>
      <c r="WVE73"/>
      <c r="WVF73"/>
      <c r="WVG73"/>
      <c r="WVH73"/>
      <c r="WVI73"/>
      <c r="WVJ73"/>
      <c r="WVK73"/>
      <c r="WVL73"/>
      <c r="WVM73"/>
      <c r="WVN73"/>
      <c r="WVO73"/>
      <c r="WVP73"/>
      <c r="WVQ73"/>
      <c r="WVR73"/>
      <c r="WVS73"/>
      <c r="WVT73"/>
      <c r="WVU73"/>
      <c r="WVV73"/>
      <c r="WVW73"/>
      <c r="WVX73"/>
      <c r="WVY73"/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  <c r="XEX73"/>
      <c r="XEY73"/>
      <c r="XEZ73"/>
      <c r="XFA73"/>
      <c r="XFB73"/>
    </row>
    <row r="74" spans="1:16382" s="6" customFormat="1">
      <c r="A74"/>
      <c r="B74"/>
      <c r="C74"/>
      <c r="D74"/>
      <c r="E74"/>
      <c r="F74"/>
      <c r="G74"/>
      <c r="H74"/>
      <c r="I74"/>
      <c r="J74" s="79"/>
      <c r="K74"/>
      <c r="L74" s="8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  <c r="URD74"/>
      <c r="URE74"/>
      <c r="URF74"/>
      <c r="URG74"/>
      <c r="URH74"/>
      <c r="URI74"/>
      <c r="URJ74"/>
      <c r="URK74"/>
      <c r="URL74"/>
      <c r="URM74"/>
      <c r="URN74"/>
      <c r="URO74"/>
      <c r="URP74"/>
      <c r="URQ74"/>
      <c r="URR74"/>
      <c r="URS74"/>
      <c r="URT74"/>
      <c r="URU74"/>
      <c r="URV74"/>
      <c r="URW74"/>
      <c r="URX74"/>
      <c r="URY74"/>
      <c r="URZ74"/>
      <c r="USA74"/>
      <c r="USB74"/>
      <c r="USC74"/>
      <c r="USD74"/>
      <c r="USE74"/>
      <c r="USF74"/>
      <c r="USG74"/>
      <c r="USH74"/>
      <c r="USI74"/>
      <c r="USJ74"/>
      <c r="USK74"/>
      <c r="USL74"/>
      <c r="USM74"/>
      <c r="USN74"/>
      <c r="USO74"/>
      <c r="USP74"/>
      <c r="USQ74"/>
      <c r="USR74"/>
      <c r="USS74"/>
      <c r="UST74"/>
      <c r="USU74"/>
      <c r="USV74"/>
      <c r="USW74"/>
      <c r="USX74"/>
      <c r="USY74"/>
      <c r="USZ74"/>
      <c r="UTA74"/>
      <c r="UTB74"/>
      <c r="UTC74"/>
      <c r="UTD74"/>
      <c r="UTE74"/>
      <c r="UTF74"/>
      <c r="UTG74"/>
      <c r="UTH74"/>
      <c r="UTI74"/>
      <c r="UTJ74"/>
      <c r="UTK74"/>
      <c r="UTL74"/>
      <c r="UTM74"/>
      <c r="UTN74"/>
      <c r="UTO74"/>
      <c r="UTP74"/>
      <c r="UTQ74"/>
      <c r="UTR74"/>
      <c r="UTS74"/>
      <c r="UTT74"/>
      <c r="UTU74"/>
      <c r="UTV74"/>
      <c r="UTW74"/>
      <c r="UTX74"/>
      <c r="UTY74"/>
      <c r="UTZ74"/>
      <c r="UUA74"/>
      <c r="UUB74"/>
      <c r="UUC74"/>
      <c r="UUD74"/>
      <c r="UUE74"/>
      <c r="UUF74"/>
      <c r="UUG74"/>
      <c r="UUH74"/>
      <c r="UUI74"/>
      <c r="UUJ74"/>
      <c r="UUK74"/>
      <c r="UUL74"/>
      <c r="UUM74"/>
      <c r="UUN74"/>
      <c r="UUO74"/>
      <c r="UUP74"/>
      <c r="UUQ74"/>
      <c r="UUR74"/>
      <c r="UUS74"/>
      <c r="UUT74"/>
      <c r="UUU74"/>
      <c r="UUV74"/>
      <c r="UUW74"/>
      <c r="UUX74"/>
      <c r="UUY74"/>
      <c r="UUZ74"/>
      <c r="UVA74"/>
      <c r="UVB74"/>
      <c r="UVC74"/>
      <c r="UVD74"/>
      <c r="UVE74"/>
      <c r="UVF74"/>
      <c r="UVG74"/>
      <c r="UVH74"/>
      <c r="UVI74"/>
      <c r="UVJ74"/>
      <c r="UVK74"/>
      <c r="UVL74"/>
      <c r="UVM74"/>
      <c r="UVN74"/>
      <c r="UVO74"/>
      <c r="UVP74"/>
      <c r="UVQ74"/>
      <c r="UVR74"/>
      <c r="UVS74"/>
      <c r="UVT74"/>
      <c r="UVU74"/>
      <c r="UVV74"/>
      <c r="UVW74"/>
      <c r="UVX74"/>
      <c r="UVY74"/>
      <c r="UVZ74"/>
      <c r="UWA74"/>
      <c r="UWB74"/>
      <c r="UWC74"/>
      <c r="UWD74"/>
      <c r="UWE74"/>
      <c r="UWF74"/>
      <c r="UWG74"/>
      <c r="UWH74"/>
      <c r="UWI74"/>
      <c r="UWJ74"/>
      <c r="UWK74"/>
      <c r="UWL74"/>
      <c r="UWM74"/>
      <c r="UWN74"/>
      <c r="UWO74"/>
      <c r="UWP74"/>
      <c r="UWQ74"/>
      <c r="UWR74"/>
      <c r="UWS74"/>
      <c r="UWT74"/>
      <c r="UWU74"/>
      <c r="UWV74"/>
      <c r="UWW74"/>
      <c r="UWX74"/>
      <c r="UWY74"/>
      <c r="UWZ74"/>
      <c r="UXA74"/>
      <c r="UXB74"/>
      <c r="UXC74"/>
      <c r="UXD74"/>
      <c r="UXE74"/>
      <c r="UXF74"/>
      <c r="UXG74"/>
      <c r="UXH74"/>
      <c r="UXI74"/>
      <c r="UXJ74"/>
      <c r="UXK74"/>
      <c r="UXL74"/>
      <c r="UXM74"/>
      <c r="UXN74"/>
      <c r="UXO74"/>
      <c r="UXP74"/>
      <c r="UXQ74"/>
      <c r="UXR74"/>
      <c r="UXS74"/>
      <c r="UXT74"/>
      <c r="UXU74"/>
      <c r="UXV74"/>
      <c r="UXW74"/>
      <c r="UXX74"/>
      <c r="UXY74"/>
      <c r="UXZ74"/>
      <c r="UYA74"/>
      <c r="UYB74"/>
      <c r="UYC74"/>
      <c r="UYD74"/>
      <c r="UYE74"/>
      <c r="UYF74"/>
      <c r="UYG74"/>
      <c r="UYH74"/>
      <c r="UYI74"/>
      <c r="UYJ74"/>
      <c r="UYK74"/>
      <c r="UYL74"/>
      <c r="UYM74"/>
      <c r="UYN74"/>
      <c r="UYO74"/>
      <c r="UYP74"/>
      <c r="UYQ74"/>
      <c r="UYR74"/>
      <c r="UYS74"/>
      <c r="UYT74"/>
      <c r="UYU74"/>
      <c r="UYV74"/>
      <c r="UYW74"/>
      <c r="UYX74"/>
      <c r="UYY74"/>
      <c r="UYZ74"/>
      <c r="UZA74"/>
      <c r="UZB74"/>
      <c r="UZC74"/>
      <c r="UZD74"/>
      <c r="UZE74"/>
      <c r="UZF74"/>
      <c r="UZG74"/>
      <c r="UZH74"/>
      <c r="UZI74"/>
      <c r="UZJ74"/>
      <c r="UZK74"/>
      <c r="UZL74"/>
      <c r="UZM74"/>
      <c r="UZN74"/>
      <c r="UZO74"/>
      <c r="UZP74"/>
      <c r="UZQ74"/>
      <c r="UZR74"/>
      <c r="UZS74"/>
      <c r="UZT74"/>
      <c r="UZU74"/>
      <c r="UZV74"/>
      <c r="UZW74"/>
      <c r="UZX74"/>
      <c r="UZY74"/>
      <c r="UZZ74"/>
      <c r="VAA74"/>
      <c r="VAB74"/>
      <c r="VAC74"/>
      <c r="VAD74"/>
      <c r="VAE74"/>
      <c r="VAF74"/>
      <c r="VAG74"/>
      <c r="VAH74"/>
      <c r="VAI74"/>
      <c r="VAJ74"/>
      <c r="VAK74"/>
      <c r="VAL74"/>
      <c r="VAM74"/>
      <c r="VAN74"/>
      <c r="VAO74"/>
      <c r="VAP74"/>
      <c r="VAQ74"/>
      <c r="VAR74"/>
      <c r="VAS74"/>
      <c r="VAT74"/>
      <c r="VAU74"/>
      <c r="VAV74"/>
      <c r="VAW74"/>
      <c r="VAX74"/>
      <c r="VAY74"/>
      <c r="VAZ74"/>
      <c r="VBA74"/>
      <c r="VBB74"/>
      <c r="VBC74"/>
      <c r="VBD74"/>
      <c r="VBE74"/>
      <c r="VBF74"/>
      <c r="VBG74"/>
      <c r="VBH74"/>
      <c r="VBI74"/>
      <c r="VBJ74"/>
      <c r="VBK74"/>
      <c r="VBL74"/>
      <c r="VBM74"/>
      <c r="VBN74"/>
      <c r="VBO74"/>
      <c r="VBP74"/>
      <c r="VBQ74"/>
      <c r="VBR74"/>
      <c r="VBS74"/>
      <c r="VBT74"/>
      <c r="VBU74"/>
      <c r="VBV74"/>
      <c r="VBW74"/>
      <c r="VBX74"/>
      <c r="VBY74"/>
      <c r="VBZ74"/>
      <c r="VCA74"/>
      <c r="VCB74"/>
      <c r="VCC74"/>
      <c r="VCD74"/>
      <c r="VCE74"/>
      <c r="VCF74"/>
      <c r="VCG74"/>
      <c r="VCH74"/>
      <c r="VCI74"/>
      <c r="VCJ74"/>
      <c r="VCK74"/>
      <c r="VCL74"/>
      <c r="VCM74"/>
      <c r="VCN74"/>
      <c r="VCO74"/>
      <c r="VCP74"/>
      <c r="VCQ74"/>
      <c r="VCR74"/>
      <c r="VCS74"/>
      <c r="VCT74"/>
      <c r="VCU74"/>
      <c r="VCV74"/>
      <c r="VCW74"/>
      <c r="VCX74"/>
      <c r="VCY74"/>
      <c r="VCZ74"/>
      <c r="VDA74"/>
      <c r="VDB74"/>
      <c r="VDC74"/>
      <c r="VDD74"/>
      <c r="VDE74"/>
      <c r="VDF74"/>
      <c r="VDG74"/>
      <c r="VDH74"/>
      <c r="VDI74"/>
      <c r="VDJ74"/>
      <c r="VDK74"/>
      <c r="VDL74"/>
      <c r="VDM74"/>
      <c r="VDN74"/>
      <c r="VDO74"/>
      <c r="VDP74"/>
      <c r="VDQ74"/>
      <c r="VDR74"/>
      <c r="VDS74"/>
      <c r="VDT74"/>
      <c r="VDU74"/>
      <c r="VDV74"/>
      <c r="VDW74"/>
      <c r="VDX74"/>
      <c r="VDY74"/>
      <c r="VDZ74"/>
      <c r="VEA74"/>
      <c r="VEB74"/>
      <c r="VEC74"/>
      <c r="VED74"/>
      <c r="VEE74"/>
      <c r="VEF74"/>
      <c r="VEG74"/>
      <c r="VEH74"/>
      <c r="VEI74"/>
      <c r="VEJ74"/>
      <c r="VEK74"/>
      <c r="VEL74"/>
      <c r="VEM74"/>
      <c r="VEN74"/>
      <c r="VEO74"/>
      <c r="VEP74"/>
      <c r="VEQ74"/>
      <c r="VER74"/>
      <c r="VES74"/>
      <c r="VET74"/>
      <c r="VEU74"/>
      <c r="VEV74"/>
      <c r="VEW74"/>
      <c r="VEX74"/>
      <c r="VEY74"/>
      <c r="VEZ74"/>
      <c r="VFA74"/>
      <c r="VFB74"/>
      <c r="VFC74"/>
      <c r="VFD74"/>
      <c r="VFE74"/>
      <c r="VFF74"/>
      <c r="VFG74"/>
      <c r="VFH74"/>
      <c r="VFI74"/>
      <c r="VFJ74"/>
      <c r="VFK74"/>
      <c r="VFL74"/>
      <c r="VFM74"/>
      <c r="VFN74"/>
      <c r="VFO74"/>
      <c r="VFP74"/>
      <c r="VFQ74"/>
      <c r="VFR74"/>
      <c r="VFS74"/>
      <c r="VFT74"/>
      <c r="VFU74"/>
      <c r="VFV74"/>
      <c r="VFW74"/>
      <c r="VFX74"/>
      <c r="VFY74"/>
      <c r="VFZ74"/>
      <c r="VGA74"/>
      <c r="VGB74"/>
      <c r="VGC74"/>
      <c r="VGD74"/>
      <c r="VGE74"/>
      <c r="VGF74"/>
      <c r="VGG74"/>
      <c r="VGH74"/>
      <c r="VGI74"/>
      <c r="VGJ74"/>
      <c r="VGK74"/>
      <c r="VGL74"/>
      <c r="VGM74"/>
      <c r="VGN74"/>
      <c r="VGO74"/>
      <c r="VGP74"/>
      <c r="VGQ74"/>
      <c r="VGR74"/>
      <c r="VGS74"/>
      <c r="VGT74"/>
      <c r="VGU74"/>
      <c r="VGV74"/>
      <c r="VGW74"/>
      <c r="VGX74"/>
      <c r="VGY74"/>
      <c r="VGZ74"/>
      <c r="VHA74"/>
      <c r="VHB74"/>
      <c r="VHC74"/>
      <c r="VHD74"/>
      <c r="VHE74"/>
      <c r="VHF74"/>
      <c r="VHG74"/>
      <c r="VHH74"/>
      <c r="VHI74"/>
      <c r="VHJ74"/>
      <c r="VHK74"/>
      <c r="VHL74"/>
      <c r="VHM74"/>
      <c r="VHN74"/>
      <c r="VHO74"/>
      <c r="VHP74"/>
      <c r="VHQ74"/>
      <c r="VHR74"/>
      <c r="VHS74"/>
      <c r="VHT74"/>
      <c r="VHU74"/>
      <c r="VHV74"/>
      <c r="VHW74"/>
      <c r="VHX74"/>
      <c r="VHY74"/>
      <c r="VHZ74"/>
      <c r="VIA74"/>
      <c r="VIB74"/>
      <c r="VIC74"/>
      <c r="VID74"/>
      <c r="VIE74"/>
      <c r="VIF74"/>
      <c r="VIG74"/>
      <c r="VIH74"/>
      <c r="VII74"/>
      <c r="VIJ74"/>
      <c r="VIK74"/>
      <c r="VIL74"/>
      <c r="VIM74"/>
      <c r="VIN74"/>
      <c r="VIO74"/>
      <c r="VIP74"/>
      <c r="VIQ74"/>
      <c r="VIR74"/>
      <c r="VIS74"/>
      <c r="VIT74"/>
      <c r="VIU74"/>
      <c r="VIV74"/>
      <c r="VIW74"/>
      <c r="VIX74"/>
      <c r="VIY74"/>
      <c r="VIZ74"/>
      <c r="VJA74"/>
      <c r="VJB74"/>
      <c r="VJC74"/>
      <c r="VJD74"/>
      <c r="VJE74"/>
      <c r="VJF74"/>
      <c r="VJG74"/>
      <c r="VJH74"/>
      <c r="VJI74"/>
      <c r="VJJ74"/>
      <c r="VJK74"/>
      <c r="VJL74"/>
      <c r="VJM74"/>
      <c r="VJN74"/>
      <c r="VJO74"/>
      <c r="VJP74"/>
      <c r="VJQ74"/>
      <c r="VJR74"/>
      <c r="VJS74"/>
      <c r="VJT74"/>
      <c r="VJU74"/>
      <c r="VJV74"/>
      <c r="VJW74"/>
      <c r="VJX74"/>
      <c r="VJY74"/>
      <c r="VJZ74"/>
      <c r="VKA74"/>
      <c r="VKB74"/>
      <c r="VKC74"/>
      <c r="VKD74"/>
      <c r="VKE74"/>
      <c r="VKF74"/>
      <c r="VKG74"/>
      <c r="VKH74"/>
      <c r="VKI74"/>
      <c r="VKJ74"/>
      <c r="VKK74"/>
      <c r="VKL74"/>
      <c r="VKM74"/>
      <c r="VKN74"/>
      <c r="VKO74"/>
      <c r="VKP74"/>
      <c r="VKQ74"/>
      <c r="VKR74"/>
      <c r="VKS74"/>
      <c r="VKT74"/>
      <c r="VKU74"/>
      <c r="VKV74"/>
      <c r="VKW74"/>
      <c r="VKX74"/>
      <c r="VKY74"/>
      <c r="VKZ74"/>
      <c r="VLA74"/>
      <c r="VLB74"/>
      <c r="VLC74"/>
      <c r="VLD74"/>
      <c r="VLE74"/>
      <c r="VLF74"/>
      <c r="VLG74"/>
      <c r="VLH74"/>
      <c r="VLI74"/>
      <c r="VLJ74"/>
      <c r="VLK74"/>
      <c r="VLL74"/>
      <c r="VLM74"/>
      <c r="VLN74"/>
      <c r="VLO74"/>
      <c r="VLP74"/>
      <c r="VLQ74"/>
      <c r="VLR74"/>
      <c r="VLS74"/>
      <c r="VLT74"/>
      <c r="VLU74"/>
      <c r="VLV74"/>
      <c r="VLW74"/>
      <c r="VLX74"/>
      <c r="VLY74"/>
      <c r="VLZ74"/>
      <c r="VMA74"/>
      <c r="VMB74"/>
      <c r="VMC74"/>
      <c r="VMD74"/>
      <c r="VME74"/>
      <c r="VMF74"/>
      <c r="VMG74"/>
      <c r="VMH74"/>
      <c r="VMI74"/>
      <c r="VMJ74"/>
      <c r="VMK74"/>
      <c r="VML74"/>
      <c r="VMM74"/>
      <c r="VMN74"/>
      <c r="VMO74"/>
      <c r="VMP74"/>
      <c r="VMQ74"/>
      <c r="VMR74"/>
      <c r="VMS74"/>
      <c r="VMT74"/>
      <c r="VMU74"/>
      <c r="VMV74"/>
      <c r="VMW74"/>
      <c r="VMX74"/>
      <c r="VMY74"/>
      <c r="VMZ74"/>
      <c r="VNA74"/>
      <c r="VNB74"/>
      <c r="VNC74"/>
      <c r="VND74"/>
      <c r="VNE74"/>
      <c r="VNF74"/>
      <c r="VNG74"/>
      <c r="VNH74"/>
      <c r="VNI74"/>
      <c r="VNJ74"/>
      <c r="VNK74"/>
      <c r="VNL74"/>
      <c r="VNM74"/>
      <c r="VNN74"/>
      <c r="VNO74"/>
      <c r="VNP74"/>
      <c r="VNQ74"/>
      <c r="VNR74"/>
      <c r="VNS74"/>
      <c r="VNT74"/>
      <c r="VNU74"/>
      <c r="VNV74"/>
      <c r="VNW74"/>
      <c r="VNX74"/>
      <c r="VNY74"/>
      <c r="VNZ74"/>
      <c r="VOA74"/>
      <c r="VOB74"/>
      <c r="VOC74"/>
      <c r="VOD74"/>
      <c r="VOE74"/>
      <c r="VOF74"/>
      <c r="VOG74"/>
      <c r="VOH74"/>
      <c r="VOI74"/>
      <c r="VOJ74"/>
      <c r="VOK74"/>
      <c r="VOL74"/>
      <c r="VOM74"/>
      <c r="VON74"/>
      <c r="VOO74"/>
      <c r="VOP74"/>
      <c r="VOQ74"/>
      <c r="VOR74"/>
      <c r="VOS74"/>
      <c r="VOT74"/>
      <c r="VOU74"/>
      <c r="VOV74"/>
      <c r="VOW74"/>
      <c r="VOX74"/>
      <c r="VOY74"/>
      <c r="VOZ74"/>
      <c r="VPA74"/>
      <c r="VPB74"/>
      <c r="VPC74"/>
      <c r="VPD74"/>
      <c r="VPE74"/>
      <c r="VPF74"/>
      <c r="VPG74"/>
      <c r="VPH74"/>
      <c r="VPI74"/>
      <c r="VPJ74"/>
      <c r="VPK74"/>
      <c r="VPL74"/>
      <c r="VPM74"/>
      <c r="VPN74"/>
      <c r="VPO74"/>
      <c r="VPP74"/>
      <c r="VPQ74"/>
      <c r="VPR74"/>
      <c r="VPS74"/>
      <c r="VPT74"/>
      <c r="VPU74"/>
      <c r="VPV74"/>
      <c r="VPW74"/>
      <c r="VPX74"/>
      <c r="VPY74"/>
      <c r="VPZ74"/>
      <c r="VQA74"/>
      <c r="VQB74"/>
      <c r="VQC74"/>
      <c r="VQD74"/>
      <c r="VQE74"/>
      <c r="VQF74"/>
      <c r="VQG74"/>
      <c r="VQH74"/>
      <c r="VQI74"/>
      <c r="VQJ74"/>
      <c r="VQK74"/>
      <c r="VQL74"/>
      <c r="VQM74"/>
      <c r="VQN74"/>
      <c r="VQO74"/>
      <c r="VQP74"/>
      <c r="VQQ74"/>
      <c r="VQR74"/>
      <c r="VQS74"/>
      <c r="VQT74"/>
      <c r="VQU74"/>
      <c r="VQV74"/>
      <c r="VQW74"/>
      <c r="VQX74"/>
      <c r="VQY74"/>
      <c r="VQZ74"/>
      <c r="VRA74"/>
      <c r="VRB74"/>
      <c r="VRC74"/>
      <c r="VRD74"/>
      <c r="VRE74"/>
      <c r="VRF74"/>
      <c r="VRG74"/>
      <c r="VRH74"/>
      <c r="VRI74"/>
      <c r="VRJ74"/>
      <c r="VRK74"/>
      <c r="VRL74"/>
      <c r="VRM74"/>
      <c r="VRN74"/>
      <c r="VRO74"/>
      <c r="VRP74"/>
      <c r="VRQ74"/>
      <c r="VRR74"/>
      <c r="VRS74"/>
      <c r="VRT74"/>
      <c r="VRU74"/>
      <c r="VRV74"/>
      <c r="VRW74"/>
      <c r="VRX74"/>
      <c r="VRY74"/>
      <c r="VRZ74"/>
      <c r="VSA74"/>
      <c r="VSB74"/>
      <c r="VSC74"/>
      <c r="VSD74"/>
      <c r="VSE74"/>
      <c r="VSF74"/>
      <c r="VSG74"/>
      <c r="VSH74"/>
      <c r="VSI74"/>
      <c r="VSJ74"/>
      <c r="VSK74"/>
      <c r="VSL74"/>
      <c r="VSM74"/>
      <c r="VSN74"/>
      <c r="VSO74"/>
      <c r="VSP74"/>
      <c r="VSQ74"/>
      <c r="VSR74"/>
      <c r="VSS74"/>
      <c r="VST74"/>
      <c r="VSU74"/>
      <c r="VSV74"/>
      <c r="VSW74"/>
      <c r="VSX74"/>
      <c r="VSY74"/>
      <c r="VSZ74"/>
      <c r="VTA74"/>
      <c r="VTB74"/>
      <c r="VTC74"/>
      <c r="VTD74"/>
      <c r="VTE74"/>
      <c r="VTF74"/>
      <c r="VTG74"/>
      <c r="VTH74"/>
      <c r="VTI74"/>
      <c r="VTJ74"/>
      <c r="VTK74"/>
      <c r="VTL74"/>
      <c r="VTM74"/>
      <c r="VTN74"/>
      <c r="VTO74"/>
      <c r="VTP74"/>
      <c r="VTQ74"/>
      <c r="VTR74"/>
      <c r="VTS74"/>
      <c r="VTT74"/>
      <c r="VTU74"/>
      <c r="VTV74"/>
      <c r="VTW74"/>
      <c r="VTX74"/>
      <c r="VTY74"/>
      <c r="VTZ74"/>
      <c r="VUA74"/>
      <c r="VUB74"/>
      <c r="VUC74"/>
      <c r="VUD74"/>
      <c r="VUE74"/>
      <c r="VUF74"/>
      <c r="VUG74"/>
      <c r="VUH74"/>
      <c r="VUI74"/>
      <c r="VUJ74"/>
      <c r="VUK74"/>
      <c r="VUL74"/>
      <c r="VUM74"/>
      <c r="VUN74"/>
      <c r="VUO74"/>
      <c r="VUP74"/>
      <c r="VUQ74"/>
      <c r="VUR74"/>
      <c r="VUS74"/>
      <c r="VUT74"/>
      <c r="VUU74"/>
      <c r="VUV74"/>
      <c r="VUW74"/>
      <c r="VUX74"/>
      <c r="VUY74"/>
      <c r="VUZ74"/>
      <c r="VVA74"/>
      <c r="VVB74"/>
      <c r="VVC74"/>
      <c r="VVD74"/>
      <c r="VVE74"/>
      <c r="VVF74"/>
      <c r="VVG74"/>
      <c r="VVH74"/>
      <c r="VVI74"/>
      <c r="VVJ74"/>
      <c r="VVK74"/>
      <c r="VVL74"/>
      <c r="VVM74"/>
      <c r="VVN74"/>
      <c r="VVO74"/>
      <c r="VVP74"/>
      <c r="VVQ74"/>
      <c r="VVR74"/>
      <c r="VVS74"/>
      <c r="VVT74"/>
      <c r="VVU74"/>
      <c r="VVV74"/>
      <c r="VVW74"/>
      <c r="VVX74"/>
      <c r="VVY74"/>
      <c r="VVZ74"/>
      <c r="VWA74"/>
      <c r="VWB74"/>
      <c r="VWC74"/>
      <c r="VWD74"/>
      <c r="VWE74"/>
      <c r="VWF74"/>
      <c r="VWG74"/>
      <c r="VWH74"/>
      <c r="VWI74"/>
      <c r="VWJ74"/>
      <c r="VWK74"/>
      <c r="VWL74"/>
      <c r="VWM74"/>
      <c r="VWN74"/>
      <c r="VWO74"/>
      <c r="VWP74"/>
      <c r="VWQ74"/>
      <c r="VWR74"/>
      <c r="VWS74"/>
      <c r="VWT74"/>
      <c r="VWU74"/>
      <c r="VWV74"/>
      <c r="VWW74"/>
      <c r="VWX74"/>
      <c r="VWY74"/>
      <c r="VWZ74"/>
      <c r="VXA74"/>
      <c r="VXB74"/>
      <c r="VXC74"/>
      <c r="VXD74"/>
      <c r="VXE74"/>
      <c r="VXF74"/>
      <c r="VXG74"/>
      <c r="VXH74"/>
      <c r="VXI74"/>
      <c r="VXJ74"/>
      <c r="VXK74"/>
      <c r="VXL74"/>
      <c r="VXM74"/>
      <c r="VXN74"/>
      <c r="VXO74"/>
      <c r="VXP74"/>
      <c r="VXQ74"/>
      <c r="VXR74"/>
      <c r="VXS74"/>
      <c r="VXT74"/>
      <c r="VXU74"/>
      <c r="VXV74"/>
      <c r="VXW74"/>
      <c r="VXX74"/>
      <c r="VXY74"/>
      <c r="VXZ74"/>
      <c r="VYA74"/>
      <c r="VYB74"/>
      <c r="VYC74"/>
      <c r="VYD74"/>
      <c r="VYE74"/>
      <c r="VYF74"/>
      <c r="VYG74"/>
      <c r="VYH74"/>
      <c r="VYI74"/>
      <c r="VYJ74"/>
      <c r="VYK74"/>
      <c r="VYL74"/>
      <c r="VYM74"/>
      <c r="VYN74"/>
      <c r="VYO74"/>
      <c r="VYP74"/>
      <c r="VYQ74"/>
      <c r="VYR74"/>
      <c r="VYS74"/>
      <c r="VYT74"/>
      <c r="VYU74"/>
      <c r="VYV74"/>
      <c r="VYW74"/>
      <c r="VYX74"/>
      <c r="VYY74"/>
      <c r="VYZ74"/>
      <c r="VZA74"/>
      <c r="VZB74"/>
      <c r="VZC74"/>
      <c r="VZD74"/>
      <c r="VZE74"/>
      <c r="VZF74"/>
      <c r="VZG74"/>
      <c r="VZH74"/>
      <c r="VZI74"/>
      <c r="VZJ74"/>
      <c r="VZK74"/>
      <c r="VZL74"/>
      <c r="VZM74"/>
      <c r="VZN74"/>
      <c r="VZO74"/>
      <c r="VZP74"/>
      <c r="VZQ74"/>
      <c r="VZR74"/>
      <c r="VZS74"/>
      <c r="VZT74"/>
      <c r="VZU74"/>
      <c r="VZV74"/>
      <c r="VZW74"/>
      <c r="VZX74"/>
      <c r="VZY74"/>
      <c r="VZZ74"/>
      <c r="WAA74"/>
      <c r="WAB74"/>
      <c r="WAC74"/>
      <c r="WAD74"/>
      <c r="WAE74"/>
      <c r="WAF74"/>
      <c r="WAG74"/>
      <c r="WAH74"/>
      <c r="WAI74"/>
      <c r="WAJ74"/>
      <c r="WAK74"/>
      <c r="WAL74"/>
      <c r="WAM74"/>
      <c r="WAN74"/>
      <c r="WAO74"/>
      <c r="WAP74"/>
      <c r="WAQ74"/>
      <c r="WAR74"/>
      <c r="WAS74"/>
      <c r="WAT74"/>
      <c r="WAU74"/>
      <c r="WAV74"/>
      <c r="WAW74"/>
      <c r="WAX74"/>
      <c r="WAY74"/>
      <c r="WAZ74"/>
      <c r="WBA74"/>
      <c r="WBB74"/>
      <c r="WBC74"/>
      <c r="WBD74"/>
      <c r="WBE74"/>
      <c r="WBF74"/>
      <c r="WBG74"/>
      <c r="WBH74"/>
      <c r="WBI74"/>
      <c r="WBJ74"/>
      <c r="WBK74"/>
      <c r="WBL74"/>
      <c r="WBM74"/>
      <c r="WBN74"/>
      <c r="WBO74"/>
      <c r="WBP74"/>
      <c r="WBQ74"/>
      <c r="WBR74"/>
      <c r="WBS74"/>
      <c r="WBT74"/>
      <c r="WBU74"/>
      <c r="WBV74"/>
      <c r="WBW74"/>
      <c r="WBX74"/>
      <c r="WBY74"/>
      <c r="WBZ74"/>
      <c r="WCA74"/>
      <c r="WCB74"/>
      <c r="WCC74"/>
      <c r="WCD74"/>
      <c r="WCE74"/>
      <c r="WCF74"/>
      <c r="WCG74"/>
      <c r="WCH74"/>
      <c r="WCI74"/>
      <c r="WCJ74"/>
      <c r="WCK74"/>
      <c r="WCL74"/>
      <c r="WCM74"/>
      <c r="WCN74"/>
      <c r="WCO74"/>
      <c r="WCP74"/>
      <c r="WCQ74"/>
      <c r="WCR74"/>
      <c r="WCS74"/>
      <c r="WCT74"/>
      <c r="WCU74"/>
      <c r="WCV74"/>
      <c r="WCW74"/>
      <c r="WCX74"/>
      <c r="WCY74"/>
      <c r="WCZ74"/>
      <c r="WDA74"/>
      <c r="WDB74"/>
      <c r="WDC74"/>
      <c r="WDD74"/>
      <c r="WDE74"/>
      <c r="WDF74"/>
      <c r="WDG74"/>
      <c r="WDH74"/>
      <c r="WDI74"/>
      <c r="WDJ74"/>
      <c r="WDK74"/>
      <c r="WDL74"/>
      <c r="WDM74"/>
      <c r="WDN74"/>
      <c r="WDO74"/>
      <c r="WDP74"/>
      <c r="WDQ74"/>
      <c r="WDR74"/>
      <c r="WDS74"/>
      <c r="WDT74"/>
      <c r="WDU74"/>
      <c r="WDV74"/>
      <c r="WDW74"/>
      <c r="WDX74"/>
      <c r="WDY74"/>
      <c r="WDZ74"/>
      <c r="WEA74"/>
      <c r="WEB74"/>
      <c r="WEC74"/>
      <c r="WED74"/>
      <c r="WEE74"/>
      <c r="WEF74"/>
      <c r="WEG74"/>
      <c r="WEH74"/>
      <c r="WEI74"/>
      <c r="WEJ74"/>
      <c r="WEK74"/>
      <c r="WEL74"/>
      <c r="WEM74"/>
      <c r="WEN74"/>
      <c r="WEO74"/>
      <c r="WEP74"/>
      <c r="WEQ74"/>
      <c r="WER74"/>
      <c r="WES74"/>
      <c r="WET74"/>
      <c r="WEU74"/>
      <c r="WEV74"/>
      <c r="WEW74"/>
      <c r="WEX74"/>
      <c r="WEY74"/>
      <c r="WEZ74"/>
      <c r="WFA74"/>
      <c r="WFB74"/>
      <c r="WFC74"/>
      <c r="WFD74"/>
      <c r="WFE74"/>
      <c r="WFF74"/>
      <c r="WFG74"/>
      <c r="WFH74"/>
      <c r="WFI74"/>
      <c r="WFJ74"/>
      <c r="WFK74"/>
      <c r="WFL74"/>
      <c r="WFM74"/>
      <c r="WFN74"/>
      <c r="WFO74"/>
      <c r="WFP74"/>
      <c r="WFQ74"/>
      <c r="WFR74"/>
      <c r="WFS74"/>
      <c r="WFT74"/>
      <c r="WFU74"/>
      <c r="WFV74"/>
      <c r="WFW74"/>
      <c r="WFX74"/>
      <c r="WFY74"/>
      <c r="WFZ74"/>
      <c r="WGA74"/>
      <c r="WGB74"/>
      <c r="WGC74"/>
      <c r="WGD74"/>
      <c r="WGE74"/>
      <c r="WGF74"/>
      <c r="WGG74"/>
      <c r="WGH74"/>
      <c r="WGI74"/>
      <c r="WGJ74"/>
      <c r="WGK74"/>
      <c r="WGL74"/>
      <c r="WGM74"/>
      <c r="WGN74"/>
      <c r="WGO74"/>
      <c r="WGP74"/>
      <c r="WGQ74"/>
      <c r="WGR74"/>
      <c r="WGS74"/>
      <c r="WGT74"/>
      <c r="WGU74"/>
      <c r="WGV74"/>
      <c r="WGW74"/>
      <c r="WGX74"/>
      <c r="WGY74"/>
      <c r="WGZ74"/>
      <c r="WHA74"/>
      <c r="WHB74"/>
      <c r="WHC74"/>
      <c r="WHD74"/>
      <c r="WHE74"/>
      <c r="WHF74"/>
      <c r="WHG74"/>
      <c r="WHH74"/>
      <c r="WHI74"/>
      <c r="WHJ74"/>
      <c r="WHK74"/>
      <c r="WHL74"/>
      <c r="WHM74"/>
      <c r="WHN74"/>
      <c r="WHO74"/>
      <c r="WHP74"/>
      <c r="WHQ74"/>
      <c r="WHR74"/>
      <c r="WHS74"/>
      <c r="WHT74"/>
      <c r="WHU74"/>
      <c r="WHV74"/>
      <c r="WHW74"/>
      <c r="WHX74"/>
      <c r="WHY74"/>
      <c r="WHZ74"/>
      <c r="WIA74"/>
      <c r="WIB74"/>
      <c r="WIC74"/>
      <c r="WID74"/>
      <c r="WIE74"/>
      <c r="WIF74"/>
      <c r="WIG74"/>
      <c r="WIH74"/>
      <c r="WII74"/>
      <c r="WIJ74"/>
      <c r="WIK74"/>
      <c r="WIL74"/>
      <c r="WIM74"/>
      <c r="WIN74"/>
      <c r="WIO74"/>
      <c r="WIP74"/>
      <c r="WIQ74"/>
      <c r="WIR74"/>
      <c r="WIS74"/>
      <c r="WIT74"/>
      <c r="WIU74"/>
      <c r="WIV74"/>
      <c r="WIW74"/>
      <c r="WIX74"/>
      <c r="WIY74"/>
      <c r="WIZ74"/>
      <c r="WJA74"/>
      <c r="WJB74"/>
      <c r="WJC74"/>
      <c r="WJD74"/>
      <c r="WJE74"/>
      <c r="WJF74"/>
      <c r="WJG74"/>
      <c r="WJH74"/>
      <c r="WJI74"/>
      <c r="WJJ74"/>
      <c r="WJK74"/>
      <c r="WJL74"/>
      <c r="WJM74"/>
      <c r="WJN74"/>
      <c r="WJO74"/>
      <c r="WJP74"/>
      <c r="WJQ74"/>
      <c r="WJR74"/>
      <c r="WJS74"/>
      <c r="WJT74"/>
      <c r="WJU74"/>
      <c r="WJV74"/>
      <c r="WJW74"/>
      <c r="WJX74"/>
      <c r="WJY74"/>
      <c r="WJZ74"/>
      <c r="WKA74"/>
      <c r="WKB74"/>
      <c r="WKC74"/>
      <c r="WKD74"/>
      <c r="WKE74"/>
      <c r="WKF74"/>
      <c r="WKG74"/>
      <c r="WKH74"/>
      <c r="WKI74"/>
      <c r="WKJ74"/>
      <c r="WKK74"/>
      <c r="WKL74"/>
      <c r="WKM74"/>
      <c r="WKN74"/>
      <c r="WKO74"/>
      <c r="WKP74"/>
      <c r="WKQ74"/>
      <c r="WKR74"/>
      <c r="WKS74"/>
      <c r="WKT74"/>
      <c r="WKU74"/>
      <c r="WKV74"/>
      <c r="WKW74"/>
      <c r="WKX74"/>
      <c r="WKY74"/>
      <c r="WKZ74"/>
      <c r="WLA74"/>
      <c r="WLB74"/>
      <c r="WLC74"/>
      <c r="WLD74"/>
      <c r="WLE74"/>
      <c r="WLF74"/>
      <c r="WLG74"/>
      <c r="WLH74"/>
      <c r="WLI74"/>
      <c r="WLJ74"/>
      <c r="WLK74"/>
      <c r="WLL74"/>
      <c r="WLM74"/>
      <c r="WLN74"/>
      <c r="WLO74"/>
      <c r="WLP74"/>
      <c r="WLQ74"/>
      <c r="WLR74"/>
      <c r="WLS74"/>
      <c r="WLT74"/>
      <c r="WLU74"/>
      <c r="WLV74"/>
      <c r="WLW74"/>
      <c r="WLX74"/>
      <c r="WLY74"/>
      <c r="WLZ74"/>
      <c r="WMA74"/>
      <c r="WMB74"/>
      <c r="WMC74"/>
      <c r="WMD74"/>
      <c r="WME74"/>
      <c r="WMF74"/>
      <c r="WMG74"/>
      <c r="WMH74"/>
      <c r="WMI74"/>
      <c r="WMJ74"/>
      <c r="WMK74"/>
      <c r="WML74"/>
      <c r="WMM74"/>
      <c r="WMN74"/>
      <c r="WMO74"/>
      <c r="WMP74"/>
      <c r="WMQ74"/>
      <c r="WMR74"/>
      <c r="WMS74"/>
      <c r="WMT74"/>
      <c r="WMU74"/>
      <c r="WMV74"/>
      <c r="WMW74"/>
      <c r="WMX74"/>
      <c r="WMY74"/>
      <c r="WMZ74"/>
      <c r="WNA74"/>
      <c r="WNB74"/>
      <c r="WNC74"/>
      <c r="WND74"/>
      <c r="WNE74"/>
      <c r="WNF74"/>
      <c r="WNG74"/>
      <c r="WNH74"/>
      <c r="WNI74"/>
      <c r="WNJ74"/>
      <c r="WNK74"/>
      <c r="WNL74"/>
      <c r="WNM74"/>
      <c r="WNN74"/>
      <c r="WNO74"/>
      <c r="WNP74"/>
      <c r="WNQ74"/>
      <c r="WNR74"/>
      <c r="WNS74"/>
      <c r="WNT74"/>
      <c r="WNU74"/>
      <c r="WNV74"/>
      <c r="WNW74"/>
      <c r="WNX74"/>
      <c r="WNY74"/>
      <c r="WNZ74"/>
      <c r="WOA74"/>
      <c r="WOB74"/>
      <c r="WOC74"/>
      <c r="WOD74"/>
      <c r="WOE74"/>
      <c r="WOF74"/>
      <c r="WOG74"/>
      <c r="WOH74"/>
      <c r="WOI74"/>
      <c r="WOJ74"/>
      <c r="WOK74"/>
      <c r="WOL74"/>
      <c r="WOM74"/>
      <c r="WON74"/>
      <c r="WOO74"/>
      <c r="WOP74"/>
      <c r="WOQ74"/>
      <c r="WOR74"/>
      <c r="WOS74"/>
      <c r="WOT74"/>
      <c r="WOU74"/>
      <c r="WOV74"/>
      <c r="WOW74"/>
      <c r="WOX74"/>
      <c r="WOY74"/>
      <c r="WOZ74"/>
      <c r="WPA74"/>
      <c r="WPB74"/>
      <c r="WPC74"/>
      <c r="WPD74"/>
      <c r="WPE74"/>
      <c r="WPF74"/>
      <c r="WPG74"/>
      <c r="WPH74"/>
      <c r="WPI74"/>
      <c r="WPJ74"/>
      <c r="WPK74"/>
      <c r="WPL74"/>
      <c r="WPM74"/>
      <c r="WPN74"/>
      <c r="WPO74"/>
      <c r="WPP74"/>
      <c r="WPQ74"/>
      <c r="WPR74"/>
      <c r="WPS74"/>
      <c r="WPT74"/>
      <c r="WPU74"/>
      <c r="WPV74"/>
      <c r="WPW74"/>
      <c r="WPX74"/>
      <c r="WPY74"/>
      <c r="WPZ74"/>
      <c r="WQA74"/>
      <c r="WQB74"/>
      <c r="WQC74"/>
      <c r="WQD74"/>
      <c r="WQE74"/>
      <c r="WQF74"/>
      <c r="WQG74"/>
      <c r="WQH74"/>
      <c r="WQI74"/>
      <c r="WQJ74"/>
      <c r="WQK74"/>
      <c r="WQL74"/>
      <c r="WQM74"/>
      <c r="WQN74"/>
      <c r="WQO74"/>
      <c r="WQP74"/>
      <c r="WQQ74"/>
      <c r="WQR74"/>
      <c r="WQS74"/>
      <c r="WQT74"/>
      <c r="WQU74"/>
      <c r="WQV74"/>
      <c r="WQW74"/>
      <c r="WQX74"/>
      <c r="WQY74"/>
      <c r="WQZ74"/>
      <c r="WRA74"/>
      <c r="WRB74"/>
      <c r="WRC74"/>
      <c r="WRD74"/>
      <c r="WRE74"/>
      <c r="WRF74"/>
      <c r="WRG74"/>
      <c r="WRH74"/>
      <c r="WRI74"/>
      <c r="WRJ74"/>
      <c r="WRK74"/>
      <c r="WRL74"/>
      <c r="WRM74"/>
      <c r="WRN74"/>
      <c r="WRO74"/>
      <c r="WRP74"/>
      <c r="WRQ74"/>
      <c r="WRR74"/>
      <c r="WRS74"/>
      <c r="WRT74"/>
      <c r="WRU74"/>
      <c r="WRV74"/>
      <c r="WRW74"/>
      <c r="WRX74"/>
      <c r="WRY74"/>
      <c r="WRZ74"/>
      <c r="WSA74"/>
      <c r="WSB74"/>
      <c r="WSC74"/>
      <c r="WSD74"/>
      <c r="WSE74"/>
      <c r="WSF74"/>
      <c r="WSG74"/>
      <c r="WSH74"/>
      <c r="WSI74"/>
      <c r="WSJ74"/>
      <c r="WSK74"/>
      <c r="WSL74"/>
      <c r="WSM74"/>
      <c r="WSN74"/>
      <c r="WSO74"/>
      <c r="WSP74"/>
      <c r="WSQ74"/>
      <c r="WSR74"/>
      <c r="WSS74"/>
      <c r="WST74"/>
      <c r="WSU74"/>
      <c r="WSV74"/>
      <c r="WSW74"/>
      <c r="WSX74"/>
      <c r="WSY74"/>
      <c r="WSZ74"/>
      <c r="WTA74"/>
      <c r="WTB74"/>
      <c r="WTC74"/>
      <c r="WTD74"/>
      <c r="WTE74"/>
      <c r="WTF74"/>
      <c r="WTG74"/>
      <c r="WTH74"/>
      <c r="WTI74"/>
      <c r="WTJ74"/>
      <c r="WTK74"/>
      <c r="WTL74"/>
      <c r="WTM74"/>
      <c r="WTN74"/>
      <c r="WTO74"/>
      <c r="WTP74"/>
      <c r="WTQ74"/>
      <c r="WTR74"/>
      <c r="WTS74"/>
      <c r="WTT74"/>
      <c r="WTU74"/>
      <c r="WTV74"/>
      <c r="WTW74"/>
      <c r="WTX74"/>
      <c r="WTY74"/>
      <c r="WTZ74"/>
      <c r="WUA74"/>
      <c r="WUB74"/>
      <c r="WUC74"/>
      <c r="WUD74"/>
      <c r="WUE74"/>
      <c r="WUF74"/>
      <c r="WUG74"/>
      <c r="WUH74"/>
      <c r="WUI74"/>
      <c r="WUJ74"/>
      <c r="WUK74"/>
      <c r="WUL74"/>
      <c r="WUM74"/>
      <c r="WUN74"/>
      <c r="WUO74"/>
      <c r="WUP74"/>
      <c r="WUQ74"/>
      <c r="WUR74"/>
      <c r="WUS74"/>
      <c r="WUT74"/>
      <c r="WUU74"/>
      <c r="WUV74"/>
      <c r="WUW74"/>
      <c r="WUX74"/>
      <c r="WUY74"/>
      <c r="WUZ74"/>
      <c r="WVA74"/>
      <c r="WVB74"/>
      <c r="WVC74"/>
      <c r="WVD74"/>
      <c r="WVE74"/>
      <c r="WVF74"/>
      <c r="WVG74"/>
      <c r="WVH74"/>
      <c r="WVI74"/>
      <c r="WVJ74"/>
      <c r="WVK74"/>
      <c r="WVL74"/>
      <c r="WVM74"/>
      <c r="WVN74"/>
      <c r="WVO74"/>
      <c r="WVP74"/>
      <c r="WVQ74"/>
      <c r="WVR74"/>
      <c r="WVS74"/>
      <c r="WVT74"/>
      <c r="WVU74"/>
      <c r="WVV74"/>
      <c r="WVW74"/>
      <c r="WVX74"/>
      <c r="WVY74"/>
      <c r="WVZ74"/>
      <c r="WWA74"/>
      <c r="WWB74"/>
      <c r="WWC74"/>
      <c r="WWD74"/>
      <c r="WWE74"/>
      <c r="WWF74"/>
      <c r="WWG74"/>
      <c r="WWH74"/>
      <c r="WWI74"/>
      <c r="WWJ74"/>
      <c r="WWK74"/>
      <c r="WWL74"/>
      <c r="WWM74"/>
      <c r="WWN74"/>
      <c r="WWO74"/>
      <c r="WWP74"/>
      <c r="WWQ74"/>
      <c r="WWR74"/>
      <c r="WWS74"/>
      <c r="WWT74"/>
      <c r="WWU74"/>
      <c r="WWV74"/>
      <c r="WWW74"/>
      <c r="WWX74"/>
      <c r="WWY74"/>
      <c r="WWZ74"/>
      <c r="WXA74"/>
      <c r="WXB74"/>
      <c r="WXC74"/>
      <c r="WXD74"/>
      <c r="WXE74"/>
      <c r="WXF74"/>
      <c r="WXG74"/>
      <c r="WXH74"/>
      <c r="WXI74"/>
      <c r="WXJ74"/>
      <c r="WXK74"/>
      <c r="WXL74"/>
      <c r="WXM74"/>
      <c r="WXN74"/>
      <c r="WXO74"/>
      <c r="WXP74"/>
      <c r="WXQ74"/>
      <c r="WXR74"/>
      <c r="WXS74"/>
      <c r="WXT74"/>
      <c r="WXU74"/>
      <c r="WXV74"/>
      <c r="WXW74"/>
      <c r="WXX74"/>
      <c r="WXY74"/>
      <c r="WXZ74"/>
      <c r="WYA74"/>
      <c r="WYB74"/>
      <c r="WYC74"/>
      <c r="WYD74"/>
      <c r="WYE74"/>
      <c r="WYF74"/>
      <c r="WYG74"/>
      <c r="WYH74"/>
      <c r="WYI74"/>
      <c r="WYJ74"/>
      <c r="WYK74"/>
      <c r="WYL74"/>
      <c r="WYM74"/>
      <c r="WYN74"/>
      <c r="WYO74"/>
      <c r="WYP74"/>
      <c r="WYQ74"/>
      <c r="WYR74"/>
      <c r="WYS74"/>
      <c r="WYT74"/>
      <c r="WYU74"/>
      <c r="WYV74"/>
      <c r="WYW74"/>
      <c r="WYX74"/>
      <c r="WYY74"/>
      <c r="WYZ74"/>
      <c r="WZA74"/>
      <c r="WZB74"/>
      <c r="WZC74"/>
      <c r="WZD74"/>
      <c r="WZE74"/>
      <c r="WZF74"/>
      <c r="WZG74"/>
      <c r="WZH74"/>
      <c r="WZI74"/>
      <c r="WZJ74"/>
      <c r="WZK74"/>
      <c r="WZL74"/>
      <c r="WZM74"/>
      <c r="WZN74"/>
      <c r="WZO74"/>
      <c r="WZP74"/>
      <c r="WZQ74"/>
      <c r="WZR74"/>
      <c r="WZS74"/>
      <c r="WZT74"/>
      <c r="WZU74"/>
      <c r="WZV74"/>
      <c r="WZW74"/>
      <c r="WZX74"/>
      <c r="WZY74"/>
      <c r="WZZ74"/>
      <c r="XAA74"/>
      <c r="XAB74"/>
      <c r="XAC74"/>
      <c r="XAD74"/>
      <c r="XAE74"/>
      <c r="XAF74"/>
      <c r="XAG74"/>
      <c r="XAH74"/>
      <c r="XAI74"/>
      <c r="XAJ74"/>
      <c r="XAK74"/>
      <c r="XAL74"/>
      <c r="XAM74"/>
      <c r="XAN74"/>
      <c r="XAO74"/>
      <c r="XAP74"/>
      <c r="XAQ74"/>
      <c r="XAR74"/>
      <c r="XAS74"/>
      <c r="XAT74"/>
      <c r="XAU74"/>
      <c r="XAV74"/>
      <c r="XAW74"/>
      <c r="XAX74"/>
      <c r="XAY74"/>
      <c r="XAZ74"/>
      <c r="XBA74"/>
      <c r="XBB74"/>
      <c r="XBC74"/>
      <c r="XBD74"/>
      <c r="XBE74"/>
      <c r="XBF74"/>
      <c r="XBG74"/>
      <c r="XBH74"/>
      <c r="XBI74"/>
      <c r="XBJ74"/>
      <c r="XBK74"/>
      <c r="XBL74"/>
      <c r="XBM74"/>
      <c r="XBN74"/>
      <c r="XBO74"/>
      <c r="XBP74"/>
      <c r="XBQ74"/>
      <c r="XBR74"/>
      <c r="XBS74"/>
      <c r="XBT74"/>
      <c r="XBU74"/>
      <c r="XBV74"/>
      <c r="XBW74"/>
      <c r="XBX74"/>
      <c r="XBY74"/>
      <c r="XBZ74"/>
      <c r="XCA74"/>
      <c r="XCB74"/>
      <c r="XCC74"/>
      <c r="XCD74"/>
      <c r="XCE74"/>
      <c r="XCF74"/>
      <c r="XCG74"/>
      <c r="XCH74"/>
      <c r="XCI74"/>
      <c r="XCJ74"/>
      <c r="XCK74"/>
      <c r="XCL74"/>
      <c r="XCM74"/>
      <c r="XCN74"/>
      <c r="XCO74"/>
      <c r="XCP74"/>
      <c r="XCQ74"/>
      <c r="XCR74"/>
      <c r="XCS74"/>
      <c r="XCT74"/>
      <c r="XCU74"/>
      <c r="XCV74"/>
      <c r="XCW74"/>
      <c r="XCX74"/>
      <c r="XCY74"/>
      <c r="XCZ74"/>
      <c r="XDA74"/>
      <c r="XDB74"/>
      <c r="XDC74"/>
      <c r="XDD74"/>
      <c r="XDE74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  <c r="XEK74"/>
      <c r="XEL74"/>
      <c r="XEM74"/>
      <c r="XEN74"/>
      <c r="XEO74"/>
      <c r="XEP74"/>
      <c r="XEQ74"/>
      <c r="XER74"/>
      <c r="XES74"/>
      <c r="XET74"/>
      <c r="XEU74"/>
      <c r="XEV74"/>
      <c r="XEW74"/>
      <c r="XEX74"/>
      <c r="XEY74"/>
      <c r="XEZ74"/>
      <c r="XFA74"/>
      <c r="XFB74"/>
    </row>
    <row r="75" spans="1:16382" s="6" customFormat="1">
      <c r="A75"/>
      <c r="B75"/>
      <c r="C75"/>
      <c r="D75"/>
      <c r="E75"/>
      <c r="F75"/>
      <c r="G75"/>
      <c r="H75"/>
      <c r="I75"/>
      <c r="J75" s="79"/>
      <c r="K75"/>
      <c r="L75" s="8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  <c r="XEX75"/>
      <c r="XEY75"/>
      <c r="XEZ75"/>
      <c r="XFA75"/>
      <c r="XFB75"/>
    </row>
    <row r="76" spans="1:16382" s="6" customFormat="1">
      <c r="A76"/>
      <c r="B76"/>
      <c r="C76"/>
      <c r="D76"/>
      <c r="E76"/>
      <c r="F76"/>
      <c r="G76"/>
      <c r="H76"/>
      <c r="I76"/>
      <c r="J76" s="79"/>
      <c r="K76"/>
      <c r="L76" s="8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  <c r="WUE76"/>
      <c r="WUF76"/>
      <c r="WUG76"/>
      <c r="WUH76"/>
      <c r="WUI76"/>
      <c r="WUJ76"/>
      <c r="WUK76"/>
      <c r="WUL76"/>
      <c r="WUM76"/>
      <c r="WUN76"/>
      <c r="WUO76"/>
      <c r="WUP76"/>
      <c r="WUQ76"/>
      <c r="WUR76"/>
      <c r="WUS76"/>
      <c r="WUT76"/>
      <c r="WUU76"/>
      <c r="WUV76"/>
      <c r="WUW76"/>
      <c r="WUX76"/>
      <c r="WUY76"/>
      <c r="WUZ76"/>
      <c r="WVA76"/>
      <c r="WVB76"/>
      <c r="WVC76"/>
      <c r="WVD76"/>
      <c r="WVE76"/>
      <c r="WVF76"/>
      <c r="WVG76"/>
      <c r="WVH76"/>
      <c r="WVI76"/>
      <c r="WVJ76"/>
      <c r="WVK76"/>
      <c r="WVL76"/>
      <c r="WVM76"/>
      <c r="WVN76"/>
      <c r="WVO76"/>
      <c r="WVP76"/>
      <c r="WVQ76"/>
      <c r="WVR76"/>
      <c r="WVS76"/>
      <c r="WVT76"/>
      <c r="WVU76"/>
      <c r="WVV76"/>
      <c r="WVW76"/>
      <c r="WVX76"/>
      <c r="WVY76"/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  <c r="XEX76"/>
      <c r="XEY76"/>
      <c r="XEZ76"/>
      <c r="XFA76"/>
      <c r="XFB76"/>
    </row>
    <row r="77" spans="1:16382" s="6" customFormat="1">
      <c r="A77"/>
      <c r="B77"/>
      <c r="C77"/>
      <c r="D77"/>
      <c r="E77"/>
      <c r="F77"/>
      <c r="G77"/>
      <c r="H77"/>
      <c r="I77"/>
      <c r="J77" s="79"/>
      <c r="K77"/>
      <c r="L77" s="8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  <c r="WUE77"/>
      <c r="WUF77"/>
      <c r="WUG77"/>
      <c r="WUH77"/>
      <c r="WUI77"/>
      <c r="WUJ77"/>
      <c r="WUK77"/>
      <c r="WUL77"/>
      <c r="WUM77"/>
      <c r="WUN77"/>
      <c r="WUO77"/>
      <c r="WUP77"/>
      <c r="WUQ77"/>
      <c r="WUR77"/>
      <c r="WUS77"/>
      <c r="WUT77"/>
      <c r="WUU77"/>
      <c r="WUV77"/>
      <c r="WUW77"/>
      <c r="WUX77"/>
      <c r="WUY77"/>
      <c r="WUZ77"/>
      <c r="WVA77"/>
      <c r="WVB77"/>
      <c r="WVC77"/>
      <c r="WVD77"/>
      <c r="WVE77"/>
      <c r="WVF77"/>
      <c r="WVG77"/>
      <c r="WVH77"/>
      <c r="WVI77"/>
      <c r="WVJ77"/>
      <c r="WVK77"/>
      <c r="WVL77"/>
      <c r="WVM77"/>
      <c r="WVN77"/>
      <c r="WVO77"/>
      <c r="WVP77"/>
      <c r="WVQ77"/>
      <c r="WVR77"/>
      <c r="WVS77"/>
      <c r="WVT77"/>
      <c r="WVU77"/>
      <c r="WVV77"/>
      <c r="WVW77"/>
      <c r="WVX77"/>
      <c r="WVY77"/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  <c r="XEW77"/>
      <c r="XEX77"/>
      <c r="XEY77"/>
      <c r="XEZ77"/>
      <c r="XFA77"/>
      <c r="XFB77"/>
    </row>
    <row r="78" spans="1:16382" s="6" customFormat="1">
      <c r="A78"/>
      <c r="B78"/>
      <c r="C78"/>
      <c r="D78"/>
      <c r="E78"/>
      <c r="F78"/>
      <c r="G78"/>
      <c r="H78"/>
      <c r="I78"/>
      <c r="J78" s="79"/>
      <c r="K78"/>
      <c r="L78" s="8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  <c r="WDK78"/>
      <c r="WDL78"/>
      <c r="WDM78"/>
      <c r="WDN78"/>
      <c r="WDO78"/>
      <c r="WDP78"/>
      <c r="WDQ78"/>
      <c r="WDR78"/>
      <c r="WDS78"/>
      <c r="WDT78"/>
      <c r="WDU78"/>
      <c r="WDV78"/>
      <c r="WDW78"/>
      <c r="WDX78"/>
      <c r="WDY78"/>
      <c r="WDZ78"/>
      <c r="WEA78"/>
      <c r="WEB78"/>
      <c r="WEC78"/>
      <c r="WED78"/>
      <c r="WEE78"/>
      <c r="WEF78"/>
      <c r="WEG78"/>
      <c r="WEH78"/>
      <c r="WEI78"/>
      <c r="WEJ78"/>
      <c r="WEK78"/>
      <c r="WEL78"/>
      <c r="WEM78"/>
      <c r="WEN78"/>
      <c r="WEO78"/>
      <c r="WEP78"/>
      <c r="WEQ78"/>
      <c r="WER78"/>
      <c r="WES78"/>
      <c r="WET78"/>
      <c r="WEU78"/>
      <c r="WEV78"/>
      <c r="WEW78"/>
      <c r="WEX78"/>
      <c r="WEY78"/>
      <c r="WEZ78"/>
      <c r="WFA78"/>
      <c r="WFB78"/>
      <c r="WFC78"/>
      <c r="WFD78"/>
      <c r="WFE78"/>
      <c r="WFF78"/>
      <c r="WFG78"/>
      <c r="WFH78"/>
      <c r="WFI78"/>
      <c r="WFJ78"/>
      <c r="WFK78"/>
      <c r="WFL78"/>
      <c r="WFM78"/>
      <c r="WFN78"/>
      <c r="WFO78"/>
      <c r="WFP78"/>
      <c r="WFQ78"/>
      <c r="WFR78"/>
      <c r="WFS78"/>
      <c r="WFT78"/>
      <c r="WFU78"/>
      <c r="WFV78"/>
      <c r="WFW78"/>
      <c r="WFX78"/>
      <c r="WFY78"/>
      <c r="WFZ78"/>
      <c r="WGA78"/>
      <c r="WGB78"/>
      <c r="WGC78"/>
      <c r="WGD78"/>
      <c r="WGE78"/>
      <c r="WGF78"/>
      <c r="WGG78"/>
      <c r="WGH78"/>
      <c r="WGI78"/>
      <c r="WGJ78"/>
      <c r="WGK78"/>
      <c r="WGL78"/>
      <c r="WGM78"/>
      <c r="WGN78"/>
      <c r="WGO78"/>
      <c r="WGP78"/>
      <c r="WGQ78"/>
      <c r="WGR78"/>
      <c r="WGS78"/>
      <c r="WGT78"/>
      <c r="WGU78"/>
      <c r="WGV78"/>
      <c r="WGW78"/>
      <c r="WGX78"/>
      <c r="WGY78"/>
      <c r="WGZ78"/>
      <c r="WHA78"/>
      <c r="WHB78"/>
      <c r="WHC78"/>
      <c r="WHD78"/>
      <c r="WHE78"/>
      <c r="WHF78"/>
      <c r="WHG78"/>
      <c r="WHH78"/>
      <c r="WHI78"/>
      <c r="WHJ78"/>
      <c r="WHK78"/>
      <c r="WHL78"/>
      <c r="WHM78"/>
      <c r="WHN78"/>
      <c r="WHO78"/>
      <c r="WHP78"/>
      <c r="WHQ78"/>
      <c r="WHR78"/>
      <c r="WHS78"/>
      <c r="WHT78"/>
      <c r="WHU78"/>
      <c r="WHV78"/>
      <c r="WHW78"/>
      <c r="WHX78"/>
      <c r="WHY78"/>
      <c r="WHZ78"/>
      <c r="WIA78"/>
      <c r="WIB78"/>
      <c r="WIC78"/>
      <c r="WID78"/>
      <c r="WIE78"/>
      <c r="WIF78"/>
      <c r="WIG78"/>
      <c r="WIH78"/>
      <c r="WII78"/>
      <c r="WIJ78"/>
      <c r="WIK78"/>
      <c r="WIL78"/>
      <c r="WIM78"/>
      <c r="WIN78"/>
      <c r="WIO78"/>
      <c r="WIP78"/>
      <c r="WIQ78"/>
      <c r="WIR78"/>
      <c r="WIS78"/>
      <c r="WIT78"/>
      <c r="WIU78"/>
      <c r="WIV78"/>
      <c r="WIW78"/>
      <c r="WIX78"/>
      <c r="WIY78"/>
      <c r="WIZ78"/>
      <c r="WJA78"/>
      <c r="WJB78"/>
      <c r="WJC78"/>
      <c r="WJD78"/>
      <c r="WJE78"/>
      <c r="WJF78"/>
      <c r="WJG78"/>
      <c r="WJH78"/>
      <c r="WJI78"/>
      <c r="WJJ78"/>
      <c r="WJK78"/>
      <c r="WJL78"/>
      <c r="WJM78"/>
      <c r="WJN78"/>
      <c r="WJO78"/>
      <c r="WJP78"/>
      <c r="WJQ78"/>
      <c r="WJR78"/>
      <c r="WJS78"/>
      <c r="WJT78"/>
      <c r="WJU78"/>
      <c r="WJV78"/>
      <c r="WJW78"/>
      <c r="WJX78"/>
      <c r="WJY78"/>
      <c r="WJZ78"/>
      <c r="WKA78"/>
      <c r="WKB78"/>
      <c r="WKC78"/>
      <c r="WKD78"/>
      <c r="WKE78"/>
      <c r="WKF78"/>
      <c r="WKG78"/>
      <c r="WKH78"/>
      <c r="WKI78"/>
      <c r="WKJ78"/>
      <c r="WKK78"/>
      <c r="WKL78"/>
      <c r="WKM78"/>
      <c r="WKN78"/>
      <c r="WKO78"/>
      <c r="WKP78"/>
      <c r="WKQ78"/>
      <c r="WKR78"/>
      <c r="WKS78"/>
      <c r="WKT78"/>
      <c r="WKU78"/>
      <c r="WKV78"/>
      <c r="WKW78"/>
      <c r="WKX78"/>
      <c r="WKY78"/>
      <c r="WKZ78"/>
      <c r="WLA78"/>
      <c r="WLB78"/>
      <c r="WLC78"/>
      <c r="WLD78"/>
      <c r="WLE78"/>
      <c r="WLF78"/>
      <c r="WLG78"/>
      <c r="WLH78"/>
      <c r="WLI78"/>
      <c r="WLJ78"/>
      <c r="WLK78"/>
      <c r="WLL78"/>
      <c r="WLM78"/>
      <c r="WLN78"/>
      <c r="WLO78"/>
      <c r="WLP78"/>
      <c r="WLQ78"/>
      <c r="WLR78"/>
      <c r="WLS78"/>
      <c r="WLT78"/>
      <c r="WLU78"/>
      <c r="WLV78"/>
      <c r="WLW78"/>
      <c r="WLX78"/>
      <c r="WLY78"/>
      <c r="WLZ78"/>
      <c r="WMA78"/>
      <c r="WMB78"/>
      <c r="WMC78"/>
      <c r="WMD78"/>
      <c r="WME78"/>
      <c r="WMF78"/>
      <c r="WMG78"/>
      <c r="WMH78"/>
      <c r="WMI78"/>
      <c r="WMJ78"/>
      <c r="WMK78"/>
      <c r="WML78"/>
      <c r="WMM78"/>
      <c r="WMN78"/>
      <c r="WMO78"/>
      <c r="WMP78"/>
      <c r="WMQ78"/>
      <c r="WMR78"/>
      <c r="WMS78"/>
      <c r="WMT78"/>
      <c r="WMU78"/>
      <c r="WMV78"/>
      <c r="WMW78"/>
      <c r="WMX78"/>
      <c r="WMY78"/>
      <c r="WMZ78"/>
      <c r="WNA78"/>
      <c r="WNB78"/>
      <c r="WNC78"/>
      <c r="WND78"/>
      <c r="WNE78"/>
      <c r="WNF78"/>
      <c r="WNG78"/>
      <c r="WNH78"/>
      <c r="WNI78"/>
      <c r="WNJ78"/>
      <c r="WNK78"/>
      <c r="WNL78"/>
      <c r="WNM78"/>
      <c r="WNN78"/>
      <c r="WNO78"/>
      <c r="WNP78"/>
      <c r="WNQ78"/>
      <c r="WNR78"/>
      <c r="WNS78"/>
      <c r="WNT78"/>
      <c r="WNU78"/>
      <c r="WNV78"/>
      <c r="WNW78"/>
      <c r="WNX78"/>
      <c r="WNY78"/>
      <c r="WNZ78"/>
      <c r="WOA78"/>
      <c r="WOB78"/>
      <c r="WOC78"/>
      <c r="WOD78"/>
      <c r="WOE78"/>
      <c r="WOF78"/>
      <c r="WOG78"/>
      <c r="WOH78"/>
      <c r="WOI78"/>
      <c r="WOJ78"/>
      <c r="WOK78"/>
      <c r="WOL78"/>
      <c r="WOM78"/>
      <c r="WON78"/>
      <c r="WOO78"/>
      <c r="WOP78"/>
      <c r="WOQ78"/>
      <c r="WOR78"/>
      <c r="WOS78"/>
      <c r="WOT78"/>
      <c r="WOU78"/>
      <c r="WOV78"/>
      <c r="WOW78"/>
      <c r="WOX78"/>
      <c r="WOY78"/>
      <c r="WOZ78"/>
      <c r="WPA78"/>
      <c r="WPB78"/>
      <c r="WPC78"/>
      <c r="WPD78"/>
      <c r="WPE78"/>
      <c r="WPF78"/>
      <c r="WPG78"/>
      <c r="WPH78"/>
      <c r="WPI78"/>
      <c r="WPJ78"/>
      <c r="WPK78"/>
      <c r="WPL78"/>
      <c r="WPM78"/>
      <c r="WPN78"/>
      <c r="WPO78"/>
      <c r="WPP78"/>
      <c r="WPQ78"/>
      <c r="WPR78"/>
      <c r="WPS78"/>
      <c r="WPT78"/>
      <c r="WPU78"/>
      <c r="WPV78"/>
      <c r="WPW78"/>
      <c r="WPX78"/>
      <c r="WPY78"/>
      <c r="WPZ78"/>
      <c r="WQA78"/>
      <c r="WQB78"/>
      <c r="WQC78"/>
      <c r="WQD78"/>
      <c r="WQE78"/>
      <c r="WQF78"/>
      <c r="WQG78"/>
      <c r="WQH78"/>
      <c r="WQI78"/>
      <c r="WQJ78"/>
      <c r="WQK78"/>
      <c r="WQL78"/>
      <c r="WQM78"/>
      <c r="WQN78"/>
      <c r="WQO78"/>
      <c r="WQP78"/>
      <c r="WQQ78"/>
      <c r="WQR78"/>
      <c r="WQS78"/>
      <c r="WQT78"/>
      <c r="WQU78"/>
      <c r="WQV78"/>
      <c r="WQW78"/>
      <c r="WQX78"/>
      <c r="WQY78"/>
      <c r="WQZ78"/>
      <c r="WRA78"/>
      <c r="WRB78"/>
      <c r="WRC78"/>
      <c r="WRD78"/>
      <c r="WRE78"/>
      <c r="WRF78"/>
      <c r="WRG78"/>
      <c r="WRH78"/>
      <c r="WRI78"/>
      <c r="WRJ78"/>
      <c r="WRK78"/>
      <c r="WRL78"/>
      <c r="WRM78"/>
      <c r="WRN78"/>
      <c r="WRO78"/>
      <c r="WRP78"/>
      <c r="WRQ78"/>
      <c r="WRR78"/>
      <c r="WRS78"/>
      <c r="WRT78"/>
      <c r="WRU78"/>
      <c r="WRV78"/>
      <c r="WRW78"/>
      <c r="WRX78"/>
      <c r="WRY78"/>
      <c r="WRZ78"/>
      <c r="WSA78"/>
      <c r="WSB78"/>
      <c r="WSC78"/>
      <c r="WSD78"/>
      <c r="WSE78"/>
      <c r="WSF78"/>
      <c r="WSG78"/>
      <c r="WSH78"/>
      <c r="WSI78"/>
      <c r="WSJ78"/>
      <c r="WSK78"/>
      <c r="WSL78"/>
      <c r="WSM78"/>
      <c r="WSN78"/>
      <c r="WSO78"/>
      <c r="WSP78"/>
      <c r="WSQ78"/>
      <c r="WSR78"/>
      <c r="WSS78"/>
      <c r="WST78"/>
      <c r="WSU78"/>
      <c r="WSV78"/>
      <c r="WSW78"/>
      <c r="WSX78"/>
      <c r="WSY78"/>
      <c r="WSZ78"/>
      <c r="WTA78"/>
      <c r="WTB78"/>
      <c r="WTC78"/>
      <c r="WTD78"/>
      <c r="WTE78"/>
      <c r="WTF78"/>
      <c r="WTG78"/>
      <c r="WTH78"/>
      <c r="WTI78"/>
      <c r="WTJ78"/>
      <c r="WTK78"/>
      <c r="WTL78"/>
      <c r="WTM78"/>
      <c r="WTN78"/>
      <c r="WTO78"/>
      <c r="WTP78"/>
      <c r="WTQ78"/>
      <c r="WTR78"/>
      <c r="WTS78"/>
      <c r="WTT78"/>
      <c r="WTU78"/>
      <c r="WTV78"/>
      <c r="WTW78"/>
      <c r="WTX78"/>
      <c r="WTY78"/>
      <c r="WTZ78"/>
      <c r="WUA78"/>
      <c r="WUB78"/>
      <c r="WUC78"/>
      <c r="WUD78"/>
      <c r="WUE78"/>
      <c r="WUF78"/>
      <c r="WUG78"/>
      <c r="WUH78"/>
      <c r="WUI78"/>
      <c r="WUJ78"/>
      <c r="WUK78"/>
      <c r="WUL78"/>
      <c r="WUM78"/>
      <c r="WUN78"/>
      <c r="WUO78"/>
      <c r="WUP78"/>
      <c r="WUQ78"/>
      <c r="WUR78"/>
      <c r="WUS78"/>
      <c r="WUT78"/>
      <c r="WUU78"/>
      <c r="WUV78"/>
      <c r="WUW78"/>
      <c r="WUX78"/>
      <c r="WUY78"/>
      <c r="WUZ78"/>
      <c r="WVA78"/>
      <c r="WVB78"/>
      <c r="WVC78"/>
      <c r="WVD78"/>
      <c r="WVE78"/>
      <c r="WVF78"/>
      <c r="WVG78"/>
      <c r="WVH78"/>
      <c r="WVI78"/>
      <c r="WVJ78"/>
      <c r="WVK78"/>
      <c r="WVL78"/>
      <c r="WVM78"/>
      <c r="WVN78"/>
      <c r="WVO78"/>
      <c r="WVP78"/>
      <c r="WVQ78"/>
      <c r="WVR78"/>
      <c r="WVS78"/>
      <c r="WVT78"/>
      <c r="WVU78"/>
      <c r="WVV78"/>
      <c r="WVW78"/>
      <c r="WVX78"/>
      <c r="WVY78"/>
      <c r="WVZ78"/>
      <c r="WWA78"/>
      <c r="WWB78"/>
      <c r="WWC78"/>
      <c r="WWD78"/>
      <c r="WWE78"/>
      <c r="WWF78"/>
      <c r="WWG78"/>
      <c r="WWH78"/>
      <c r="WWI78"/>
      <c r="WWJ78"/>
      <c r="WWK78"/>
      <c r="WWL78"/>
      <c r="WWM78"/>
      <c r="WWN78"/>
      <c r="WWO78"/>
      <c r="WWP78"/>
      <c r="WWQ78"/>
      <c r="WWR78"/>
      <c r="WWS78"/>
      <c r="WWT78"/>
      <c r="WWU78"/>
      <c r="WWV78"/>
      <c r="WWW78"/>
      <c r="WWX78"/>
      <c r="WWY78"/>
      <c r="WWZ78"/>
      <c r="WXA78"/>
      <c r="WXB78"/>
      <c r="WXC78"/>
      <c r="WXD78"/>
      <c r="WXE78"/>
      <c r="WXF78"/>
      <c r="WXG78"/>
      <c r="WXH78"/>
      <c r="WXI78"/>
      <c r="WXJ78"/>
      <c r="WXK78"/>
      <c r="WXL78"/>
      <c r="WXM78"/>
      <c r="WXN78"/>
      <c r="WXO78"/>
      <c r="WXP78"/>
      <c r="WXQ78"/>
      <c r="WXR78"/>
      <c r="WXS78"/>
      <c r="WXT78"/>
      <c r="WXU78"/>
      <c r="WXV78"/>
      <c r="WXW78"/>
      <c r="WXX78"/>
      <c r="WXY78"/>
      <c r="WXZ78"/>
      <c r="WYA78"/>
      <c r="WYB78"/>
      <c r="WYC78"/>
      <c r="WYD78"/>
      <c r="WYE78"/>
      <c r="WYF78"/>
      <c r="WYG78"/>
      <c r="WYH78"/>
      <c r="WYI78"/>
      <c r="WYJ78"/>
      <c r="WYK78"/>
      <c r="WYL78"/>
      <c r="WYM78"/>
      <c r="WYN78"/>
      <c r="WYO78"/>
      <c r="WYP78"/>
      <c r="WYQ78"/>
      <c r="WYR78"/>
      <c r="WYS78"/>
      <c r="WYT78"/>
      <c r="WYU78"/>
      <c r="WYV78"/>
      <c r="WYW78"/>
      <c r="WYX78"/>
      <c r="WYY78"/>
      <c r="WYZ78"/>
      <c r="WZA78"/>
      <c r="WZB78"/>
      <c r="WZC78"/>
      <c r="WZD78"/>
      <c r="WZE78"/>
      <c r="WZF78"/>
      <c r="WZG78"/>
      <c r="WZH78"/>
      <c r="WZI78"/>
      <c r="WZJ78"/>
      <c r="WZK78"/>
      <c r="WZL78"/>
      <c r="WZM78"/>
      <c r="WZN78"/>
      <c r="WZO78"/>
      <c r="WZP78"/>
      <c r="WZQ78"/>
      <c r="WZR78"/>
      <c r="WZS78"/>
      <c r="WZT78"/>
      <c r="WZU78"/>
      <c r="WZV78"/>
      <c r="WZW78"/>
      <c r="WZX78"/>
      <c r="WZY78"/>
      <c r="WZZ78"/>
      <c r="XAA78"/>
      <c r="XAB78"/>
      <c r="XAC78"/>
      <c r="XAD78"/>
      <c r="XAE78"/>
      <c r="XAF78"/>
      <c r="XAG78"/>
      <c r="XAH78"/>
      <c r="XAI78"/>
      <c r="XAJ78"/>
      <c r="XAK78"/>
      <c r="XAL78"/>
      <c r="XAM78"/>
      <c r="XAN78"/>
      <c r="XAO78"/>
      <c r="XAP78"/>
      <c r="XAQ78"/>
      <c r="XAR78"/>
      <c r="XAS78"/>
      <c r="XAT78"/>
      <c r="XAU78"/>
      <c r="XAV78"/>
      <c r="XAW78"/>
      <c r="XAX78"/>
      <c r="XAY78"/>
      <c r="XAZ78"/>
      <c r="XBA78"/>
      <c r="XBB78"/>
      <c r="XBC78"/>
      <c r="XBD78"/>
      <c r="XBE78"/>
      <c r="XBF78"/>
      <c r="XBG78"/>
      <c r="XBH78"/>
      <c r="XBI78"/>
      <c r="XBJ78"/>
      <c r="XBK78"/>
      <c r="XBL78"/>
      <c r="XBM78"/>
      <c r="XBN78"/>
      <c r="XBO78"/>
      <c r="XBP78"/>
      <c r="XBQ78"/>
      <c r="XBR78"/>
      <c r="XBS78"/>
      <c r="XBT78"/>
      <c r="XBU78"/>
      <c r="XBV78"/>
      <c r="XBW78"/>
      <c r="XBX78"/>
      <c r="XBY78"/>
      <c r="XBZ78"/>
      <c r="XCA78"/>
      <c r="XCB78"/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  <c r="XEW78"/>
      <c r="XEX78"/>
      <c r="XEY78"/>
      <c r="XEZ78"/>
      <c r="XFA78"/>
      <c r="XFB78"/>
    </row>
    <row r="79" spans="1:16382" s="6" customFormat="1">
      <c r="A79"/>
      <c r="B79"/>
      <c r="C79"/>
      <c r="D79"/>
      <c r="E79"/>
      <c r="F79"/>
      <c r="G79"/>
      <c r="H79"/>
      <c r="I79"/>
      <c r="J79" s="79"/>
      <c r="K79"/>
      <c r="L79" s="8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  <c r="URG79"/>
      <c r="URH79"/>
      <c r="URI79"/>
      <c r="URJ79"/>
      <c r="URK79"/>
      <c r="URL79"/>
      <c r="URM79"/>
      <c r="URN79"/>
      <c r="URO79"/>
      <c r="URP79"/>
      <c r="URQ79"/>
      <c r="URR79"/>
      <c r="URS79"/>
      <c r="URT79"/>
      <c r="URU79"/>
      <c r="URV79"/>
      <c r="URW79"/>
      <c r="URX79"/>
      <c r="URY79"/>
      <c r="URZ79"/>
      <c r="USA79"/>
      <c r="USB79"/>
      <c r="USC79"/>
      <c r="USD79"/>
      <c r="USE79"/>
      <c r="USF79"/>
      <c r="USG79"/>
      <c r="USH79"/>
      <c r="USI79"/>
      <c r="USJ79"/>
      <c r="USK79"/>
      <c r="USL79"/>
      <c r="USM79"/>
      <c r="USN79"/>
      <c r="USO79"/>
      <c r="USP79"/>
      <c r="USQ79"/>
      <c r="USR79"/>
      <c r="USS79"/>
      <c r="UST79"/>
      <c r="USU79"/>
      <c r="USV79"/>
      <c r="USW79"/>
      <c r="USX79"/>
      <c r="USY79"/>
      <c r="USZ79"/>
      <c r="UTA79"/>
      <c r="UTB79"/>
      <c r="UTC79"/>
      <c r="UTD79"/>
      <c r="UTE79"/>
      <c r="UTF79"/>
      <c r="UTG79"/>
      <c r="UTH79"/>
      <c r="UTI79"/>
      <c r="UTJ79"/>
      <c r="UTK79"/>
      <c r="UTL79"/>
      <c r="UTM79"/>
      <c r="UTN79"/>
      <c r="UTO79"/>
      <c r="UTP79"/>
      <c r="UTQ79"/>
      <c r="UTR79"/>
      <c r="UTS79"/>
      <c r="UTT79"/>
      <c r="UTU79"/>
      <c r="UTV79"/>
      <c r="UTW79"/>
      <c r="UTX79"/>
      <c r="UTY79"/>
      <c r="UTZ79"/>
      <c r="UUA79"/>
      <c r="UUB79"/>
      <c r="UUC79"/>
      <c r="UUD79"/>
      <c r="UUE79"/>
      <c r="UUF79"/>
      <c r="UUG79"/>
      <c r="UUH79"/>
      <c r="UUI79"/>
      <c r="UUJ79"/>
      <c r="UUK79"/>
      <c r="UUL79"/>
      <c r="UUM79"/>
      <c r="UUN79"/>
      <c r="UUO79"/>
      <c r="UUP79"/>
      <c r="UUQ79"/>
      <c r="UUR79"/>
      <c r="UUS79"/>
      <c r="UUT79"/>
      <c r="UUU79"/>
      <c r="UUV79"/>
      <c r="UUW79"/>
      <c r="UUX79"/>
      <c r="UUY79"/>
      <c r="UUZ79"/>
      <c r="UVA79"/>
      <c r="UVB79"/>
      <c r="UVC79"/>
      <c r="UVD79"/>
      <c r="UVE79"/>
      <c r="UVF79"/>
      <c r="UVG79"/>
      <c r="UVH79"/>
      <c r="UVI79"/>
      <c r="UVJ79"/>
      <c r="UVK79"/>
      <c r="UVL79"/>
      <c r="UVM79"/>
      <c r="UVN79"/>
      <c r="UVO79"/>
      <c r="UVP79"/>
      <c r="UVQ79"/>
      <c r="UVR79"/>
      <c r="UVS79"/>
      <c r="UVT79"/>
      <c r="UVU79"/>
      <c r="UVV79"/>
      <c r="UVW79"/>
      <c r="UVX79"/>
      <c r="UVY79"/>
      <c r="UVZ79"/>
      <c r="UWA79"/>
      <c r="UWB79"/>
      <c r="UWC79"/>
      <c r="UWD79"/>
      <c r="UWE79"/>
      <c r="UWF79"/>
      <c r="UWG79"/>
      <c r="UWH79"/>
      <c r="UWI79"/>
      <c r="UWJ79"/>
      <c r="UWK79"/>
      <c r="UWL79"/>
      <c r="UWM79"/>
      <c r="UWN79"/>
      <c r="UWO79"/>
      <c r="UWP79"/>
      <c r="UWQ79"/>
      <c r="UWR79"/>
      <c r="UWS79"/>
      <c r="UWT79"/>
      <c r="UWU79"/>
      <c r="UWV79"/>
      <c r="UWW79"/>
      <c r="UWX79"/>
      <c r="UWY79"/>
      <c r="UWZ79"/>
      <c r="UXA79"/>
      <c r="UXB79"/>
      <c r="UXC79"/>
      <c r="UXD79"/>
      <c r="UXE79"/>
      <c r="UXF79"/>
      <c r="UXG79"/>
      <c r="UXH79"/>
      <c r="UXI79"/>
      <c r="UXJ79"/>
      <c r="UXK79"/>
      <c r="UXL79"/>
      <c r="UXM79"/>
      <c r="UXN79"/>
      <c r="UXO79"/>
      <c r="UXP79"/>
      <c r="UXQ79"/>
      <c r="UXR79"/>
      <c r="UXS79"/>
      <c r="UXT79"/>
      <c r="UXU79"/>
      <c r="UXV79"/>
      <c r="UXW79"/>
      <c r="UXX79"/>
      <c r="UXY79"/>
      <c r="UXZ79"/>
      <c r="UYA79"/>
      <c r="UYB79"/>
      <c r="UYC79"/>
      <c r="UYD79"/>
      <c r="UYE79"/>
      <c r="UYF79"/>
      <c r="UYG79"/>
      <c r="UYH79"/>
      <c r="UYI79"/>
      <c r="UYJ79"/>
      <c r="UYK79"/>
      <c r="UYL79"/>
      <c r="UYM79"/>
      <c r="UYN79"/>
      <c r="UYO79"/>
      <c r="UYP79"/>
      <c r="UYQ79"/>
      <c r="UYR79"/>
      <c r="UYS79"/>
      <c r="UYT79"/>
      <c r="UYU79"/>
      <c r="UYV79"/>
      <c r="UYW79"/>
      <c r="UYX79"/>
      <c r="UYY79"/>
      <c r="UYZ79"/>
      <c r="UZA79"/>
      <c r="UZB79"/>
      <c r="UZC79"/>
      <c r="UZD79"/>
      <c r="UZE79"/>
      <c r="UZF79"/>
      <c r="UZG79"/>
      <c r="UZH79"/>
      <c r="UZI79"/>
      <c r="UZJ79"/>
      <c r="UZK79"/>
      <c r="UZL79"/>
      <c r="UZM79"/>
      <c r="UZN79"/>
      <c r="UZO79"/>
      <c r="UZP79"/>
      <c r="UZQ79"/>
      <c r="UZR79"/>
      <c r="UZS79"/>
      <c r="UZT79"/>
      <c r="UZU79"/>
      <c r="UZV79"/>
      <c r="UZW79"/>
      <c r="UZX79"/>
      <c r="UZY79"/>
      <c r="UZZ79"/>
      <c r="VAA79"/>
      <c r="VAB79"/>
      <c r="VAC79"/>
      <c r="VAD79"/>
      <c r="VAE79"/>
      <c r="VAF79"/>
      <c r="VAG79"/>
      <c r="VAH79"/>
      <c r="VAI79"/>
      <c r="VAJ79"/>
      <c r="VAK79"/>
      <c r="VAL79"/>
      <c r="VAM79"/>
      <c r="VAN79"/>
      <c r="VAO79"/>
      <c r="VAP79"/>
      <c r="VAQ79"/>
      <c r="VAR79"/>
      <c r="VAS79"/>
      <c r="VAT79"/>
      <c r="VAU79"/>
      <c r="VAV79"/>
      <c r="VAW79"/>
      <c r="VAX79"/>
      <c r="VAY79"/>
      <c r="VAZ79"/>
      <c r="VBA79"/>
      <c r="VBB79"/>
      <c r="VBC79"/>
      <c r="VBD79"/>
      <c r="VBE79"/>
      <c r="VBF79"/>
      <c r="VBG79"/>
      <c r="VBH79"/>
      <c r="VBI79"/>
      <c r="VBJ79"/>
      <c r="VBK79"/>
      <c r="VBL79"/>
      <c r="VBM79"/>
      <c r="VBN79"/>
      <c r="VBO79"/>
      <c r="VBP79"/>
      <c r="VBQ79"/>
      <c r="VBR79"/>
      <c r="VBS79"/>
      <c r="VBT79"/>
      <c r="VBU79"/>
      <c r="VBV79"/>
      <c r="VBW79"/>
      <c r="VBX79"/>
      <c r="VBY79"/>
      <c r="VBZ79"/>
      <c r="VCA79"/>
      <c r="VCB79"/>
      <c r="VCC79"/>
      <c r="VCD79"/>
      <c r="VCE79"/>
      <c r="VCF79"/>
      <c r="VCG79"/>
      <c r="VCH79"/>
      <c r="VCI79"/>
      <c r="VCJ79"/>
      <c r="VCK79"/>
      <c r="VCL79"/>
      <c r="VCM79"/>
      <c r="VCN79"/>
      <c r="VCO79"/>
      <c r="VCP79"/>
      <c r="VCQ79"/>
      <c r="VCR79"/>
      <c r="VCS79"/>
      <c r="VCT79"/>
      <c r="VCU79"/>
      <c r="VCV79"/>
      <c r="VCW79"/>
      <c r="VCX79"/>
      <c r="VCY79"/>
      <c r="VCZ79"/>
      <c r="VDA79"/>
      <c r="VDB79"/>
      <c r="VDC79"/>
      <c r="VDD79"/>
      <c r="VDE79"/>
      <c r="VDF79"/>
      <c r="VDG79"/>
      <c r="VDH79"/>
      <c r="VDI79"/>
      <c r="VDJ79"/>
      <c r="VDK79"/>
      <c r="VDL79"/>
      <c r="VDM79"/>
      <c r="VDN79"/>
      <c r="VDO79"/>
      <c r="VDP79"/>
      <c r="VDQ79"/>
      <c r="VDR79"/>
      <c r="VDS79"/>
      <c r="VDT79"/>
      <c r="VDU79"/>
      <c r="VDV79"/>
      <c r="VDW79"/>
      <c r="VDX79"/>
      <c r="VDY79"/>
      <c r="VDZ79"/>
      <c r="VEA79"/>
      <c r="VEB79"/>
      <c r="VEC79"/>
      <c r="VED79"/>
      <c r="VEE79"/>
      <c r="VEF79"/>
      <c r="VEG79"/>
      <c r="VEH79"/>
      <c r="VEI79"/>
      <c r="VEJ79"/>
      <c r="VEK79"/>
      <c r="VEL79"/>
      <c r="VEM79"/>
      <c r="VEN79"/>
      <c r="VEO79"/>
      <c r="VEP79"/>
      <c r="VEQ79"/>
      <c r="VER79"/>
      <c r="VES79"/>
      <c r="VET79"/>
      <c r="VEU79"/>
      <c r="VEV79"/>
      <c r="VEW79"/>
      <c r="VEX79"/>
      <c r="VEY79"/>
      <c r="VEZ79"/>
      <c r="VFA79"/>
      <c r="VFB79"/>
      <c r="VFC79"/>
      <c r="VFD79"/>
      <c r="VFE79"/>
      <c r="VFF79"/>
      <c r="VFG79"/>
      <c r="VFH79"/>
      <c r="VFI79"/>
      <c r="VFJ79"/>
      <c r="VFK79"/>
      <c r="VFL79"/>
      <c r="VFM79"/>
      <c r="VFN79"/>
      <c r="VFO79"/>
      <c r="VFP79"/>
      <c r="VFQ79"/>
      <c r="VFR79"/>
      <c r="VFS79"/>
      <c r="VFT79"/>
      <c r="VFU79"/>
      <c r="VFV79"/>
      <c r="VFW79"/>
      <c r="VFX79"/>
      <c r="VFY79"/>
      <c r="VFZ79"/>
      <c r="VGA79"/>
      <c r="VGB79"/>
      <c r="VGC79"/>
      <c r="VGD79"/>
      <c r="VGE79"/>
      <c r="VGF79"/>
      <c r="VGG79"/>
      <c r="VGH79"/>
      <c r="VGI79"/>
      <c r="VGJ79"/>
      <c r="VGK79"/>
      <c r="VGL79"/>
      <c r="VGM79"/>
      <c r="VGN79"/>
      <c r="VGO79"/>
      <c r="VGP79"/>
      <c r="VGQ79"/>
      <c r="VGR79"/>
      <c r="VGS79"/>
      <c r="VGT79"/>
      <c r="VGU79"/>
      <c r="VGV79"/>
      <c r="VGW79"/>
      <c r="VGX79"/>
      <c r="VGY79"/>
      <c r="VGZ79"/>
      <c r="VHA79"/>
      <c r="VHB79"/>
      <c r="VHC79"/>
      <c r="VHD79"/>
      <c r="VHE79"/>
      <c r="VHF79"/>
      <c r="VHG79"/>
      <c r="VHH79"/>
      <c r="VHI79"/>
      <c r="VHJ79"/>
      <c r="VHK79"/>
      <c r="VHL79"/>
      <c r="VHM79"/>
      <c r="VHN79"/>
      <c r="VHO79"/>
      <c r="VHP79"/>
      <c r="VHQ79"/>
      <c r="VHR79"/>
      <c r="VHS79"/>
      <c r="VHT79"/>
      <c r="VHU79"/>
      <c r="VHV79"/>
      <c r="VHW79"/>
      <c r="VHX79"/>
      <c r="VHY79"/>
      <c r="VHZ79"/>
      <c r="VIA79"/>
      <c r="VIB79"/>
      <c r="VIC79"/>
      <c r="VID79"/>
      <c r="VIE79"/>
      <c r="VIF79"/>
      <c r="VIG79"/>
      <c r="VIH79"/>
      <c r="VII79"/>
      <c r="VIJ79"/>
      <c r="VIK79"/>
      <c r="VIL79"/>
      <c r="VIM79"/>
      <c r="VIN79"/>
      <c r="VIO79"/>
      <c r="VIP79"/>
      <c r="VIQ79"/>
      <c r="VIR79"/>
      <c r="VIS79"/>
      <c r="VIT79"/>
      <c r="VIU79"/>
      <c r="VIV79"/>
      <c r="VIW79"/>
      <c r="VIX79"/>
      <c r="VIY79"/>
      <c r="VIZ79"/>
      <c r="VJA79"/>
      <c r="VJB79"/>
      <c r="VJC79"/>
      <c r="VJD79"/>
      <c r="VJE79"/>
      <c r="VJF79"/>
      <c r="VJG79"/>
      <c r="VJH79"/>
      <c r="VJI79"/>
      <c r="VJJ79"/>
      <c r="VJK79"/>
      <c r="VJL79"/>
      <c r="VJM79"/>
      <c r="VJN79"/>
      <c r="VJO79"/>
      <c r="VJP79"/>
      <c r="VJQ79"/>
      <c r="VJR79"/>
      <c r="VJS79"/>
      <c r="VJT79"/>
      <c r="VJU79"/>
      <c r="VJV79"/>
      <c r="VJW79"/>
      <c r="VJX79"/>
      <c r="VJY79"/>
      <c r="VJZ79"/>
      <c r="VKA79"/>
      <c r="VKB79"/>
      <c r="VKC79"/>
      <c r="VKD79"/>
      <c r="VKE79"/>
      <c r="VKF79"/>
      <c r="VKG79"/>
      <c r="VKH79"/>
      <c r="VKI79"/>
      <c r="VKJ79"/>
      <c r="VKK79"/>
      <c r="VKL79"/>
      <c r="VKM79"/>
      <c r="VKN79"/>
      <c r="VKO79"/>
      <c r="VKP79"/>
      <c r="VKQ79"/>
      <c r="VKR79"/>
      <c r="VKS79"/>
      <c r="VKT79"/>
      <c r="VKU79"/>
      <c r="VKV79"/>
      <c r="VKW79"/>
      <c r="VKX79"/>
      <c r="VKY79"/>
      <c r="VKZ79"/>
      <c r="VLA79"/>
      <c r="VLB79"/>
      <c r="VLC79"/>
      <c r="VLD79"/>
      <c r="VLE79"/>
      <c r="VLF79"/>
      <c r="VLG79"/>
      <c r="VLH79"/>
      <c r="VLI79"/>
      <c r="VLJ79"/>
      <c r="VLK79"/>
      <c r="VLL79"/>
      <c r="VLM79"/>
      <c r="VLN79"/>
      <c r="VLO79"/>
      <c r="VLP79"/>
      <c r="VLQ79"/>
      <c r="VLR79"/>
      <c r="VLS79"/>
      <c r="VLT79"/>
      <c r="VLU79"/>
      <c r="VLV79"/>
      <c r="VLW79"/>
      <c r="VLX79"/>
      <c r="VLY79"/>
      <c r="VLZ79"/>
      <c r="VMA79"/>
      <c r="VMB79"/>
      <c r="VMC79"/>
      <c r="VMD79"/>
      <c r="VME79"/>
      <c r="VMF79"/>
      <c r="VMG79"/>
      <c r="VMH79"/>
      <c r="VMI79"/>
      <c r="VMJ79"/>
      <c r="VMK79"/>
      <c r="VML79"/>
      <c r="VMM79"/>
      <c r="VMN79"/>
      <c r="VMO79"/>
      <c r="VMP79"/>
      <c r="VMQ79"/>
      <c r="VMR79"/>
      <c r="VMS79"/>
      <c r="VMT79"/>
      <c r="VMU79"/>
      <c r="VMV79"/>
      <c r="VMW79"/>
      <c r="VMX79"/>
      <c r="VMY79"/>
      <c r="VMZ79"/>
      <c r="VNA79"/>
      <c r="VNB79"/>
      <c r="VNC79"/>
      <c r="VND79"/>
      <c r="VNE79"/>
      <c r="VNF79"/>
      <c r="VNG79"/>
      <c r="VNH79"/>
      <c r="VNI79"/>
      <c r="VNJ79"/>
      <c r="VNK79"/>
      <c r="VNL79"/>
      <c r="VNM79"/>
      <c r="VNN79"/>
      <c r="VNO79"/>
      <c r="VNP79"/>
      <c r="VNQ79"/>
      <c r="VNR79"/>
      <c r="VNS79"/>
      <c r="VNT79"/>
      <c r="VNU79"/>
      <c r="VNV79"/>
      <c r="VNW79"/>
      <c r="VNX79"/>
      <c r="VNY79"/>
      <c r="VNZ79"/>
      <c r="VOA79"/>
      <c r="VOB79"/>
      <c r="VOC79"/>
      <c r="VOD79"/>
      <c r="VOE79"/>
      <c r="VOF79"/>
      <c r="VOG79"/>
      <c r="VOH79"/>
      <c r="VOI79"/>
      <c r="VOJ79"/>
      <c r="VOK79"/>
      <c r="VOL79"/>
      <c r="VOM79"/>
      <c r="VON79"/>
      <c r="VOO79"/>
      <c r="VOP79"/>
      <c r="VOQ79"/>
      <c r="VOR79"/>
      <c r="VOS79"/>
      <c r="VOT79"/>
      <c r="VOU79"/>
      <c r="VOV79"/>
      <c r="VOW79"/>
      <c r="VOX79"/>
      <c r="VOY79"/>
      <c r="VOZ79"/>
      <c r="VPA79"/>
      <c r="VPB79"/>
      <c r="VPC79"/>
      <c r="VPD79"/>
      <c r="VPE79"/>
      <c r="VPF79"/>
      <c r="VPG79"/>
      <c r="VPH79"/>
      <c r="VPI79"/>
      <c r="VPJ79"/>
      <c r="VPK79"/>
      <c r="VPL79"/>
      <c r="VPM79"/>
      <c r="VPN79"/>
      <c r="VPO79"/>
      <c r="VPP79"/>
      <c r="VPQ79"/>
      <c r="VPR79"/>
      <c r="VPS79"/>
      <c r="VPT79"/>
      <c r="VPU79"/>
      <c r="VPV79"/>
      <c r="VPW79"/>
      <c r="VPX79"/>
      <c r="VPY79"/>
      <c r="VPZ79"/>
      <c r="VQA79"/>
      <c r="VQB79"/>
      <c r="VQC79"/>
      <c r="VQD79"/>
      <c r="VQE79"/>
      <c r="VQF79"/>
      <c r="VQG79"/>
      <c r="VQH79"/>
      <c r="VQI79"/>
      <c r="VQJ79"/>
      <c r="VQK79"/>
      <c r="VQL79"/>
      <c r="VQM79"/>
      <c r="VQN79"/>
      <c r="VQO79"/>
      <c r="VQP79"/>
      <c r="VQQ79"/>
      <c r="VQR79"/>
      <c r="VQS79"/>
      <c r="VQT79"/>
      <c r="VQU79"/>
      <c r="VQV79"/>
      <c r="VQW79"/>
      <c r="VQX79"/>
      <c r="VQY79"/>
      <c r="VQZ79"/>
      <c r="VRA79"/>
      <c r="VRB79"/>
      <c r="VRC79"/>
      <c r="VRD79"/>
      <c r="VRE79"/>
      <c r="VRF79"/>
      <c r="VRG79"/>
      <c r="VRH79"/>
      <c r="VRI79"/>
      <c r="VRJ79"/>
      <c r="VRK79"/>
      <c r="VRL79"/>
      <c r="VRM79"/>
      <c r="VRN79"/>
      <c r="VRO79"/>
      <c r="VRP79"/>
      <c r="VRQ79"/>
      <c r="VRR79"/>
      <c r="VRS79"/>
      <c r="VRT79"/>
      <c r="VRU79"/>
      <c r="VRV79"/>
      <c r="VRW79"/>
      <c r="VRX79"/>
      <c r="VRY79"/>
      <c r="VRZ79"/>
      <c r="VSA79"/>
      <c r="VSB79"/>
      <c r="VSC79"/>
      <c r="VSD79"/>
      <c r="VSE79"/>
      <c r="VSF79"/>
      <c r="VSG79"/>
      <c r="VSH79"/>
      <c r="VSI79"/>
      <c r="VSJ79"/>
      <c r="VSK79"/>
      <c r="VSL79"/>
      <c r="VSM79"/>
      <c r="VSN79"/>
      <c r="VSO79"/>
      <c r="VSP79"/>
      <c r="VSQ79"/>
      <c r="VSR79"/>
      <c r="VSS79"/>
      <c r="VST79"/>
      <c r="VSU79"/>
      <c r="VSV79"/>
      <c r="VSW79"/>
      <c r="VSX79"/>
      <c r="VSY79"/>
      <c r="VSZ79"/>
      <c r="VTA79"/>
      <c r="VTB79"/>
      <c r="VTC79"/>
      <c r="VTD79"/>
      <c r="VTE79"/>
      <c r="VTF79"/>
      <c r="VTG79"/>
      <c r="VTH79"/>
      <c r="VTI79"/>
      <c r="VTJ79"/>
      <c r="VTK79"/>
      <c r="VTL79"/>
      <c r="VTM79"/>
      <c r="VTN79"/>
      <c r="VTO79"/>
      <c r="VTP79"/>
      <c r="VTQ79"/>
      <c r="VTR79"/>
      <c r="VTS79"/>
      <c r="VTT79"/>
      <c r="VTU79"/>
      <c r="VTV79"/>
      <c r="VTW79"/>
      <c r="VTX79"/>
      <c r="VTY79"/>
      <c r="VTZ79"/>
      <c r="VUA79"/>
      <c r="VUB79"/>
      <c r="VUC79"/>
      <c r="VUD79"/>
      <c r="VUE79"/>
      <c r="VUF79"/>
      <c r="VUG79"/>
      <c r="VUH79"/>
      <c r="VUI79"/>
      <c r="VUJ79"/>
      <c r="VUK79"/>
      <c r="VUL79"/>
      <c r="VUM79"/>
      <c r="VUN79"/>
      <c r="VUO79"/>
      <c r="VUP79"/>
      <c r="VUQ79"/>
      <c r="VUR79"/>
      <c r="VUS79"/>
      <c r="VUT79"/>
      <c r="VUU79"/>
      <c r="VUV79"/>
      <c r="VUW79"/>
      <c r="VUX79"/>
      <c r="VUY79"/>
      <c r="VUZ79"/>
      <c r="VVA79"/>
      <c r="VVB79"/>
      <c r="VVC79"/>
      <c r="VVD79"/>
      <c r="VVE79"/>
      <c r="VVF79"/>
      <c r="VVG79"/>
      <c r="VVH79"/>
      <c r="VVI79"/>
      <c r="VVJ79"/>
      <c r="VVK79"/>
      <c r="VVL79"/>
      <c r="VVM79"/>
      <c r="VVN79"/>
      <c r="VVO79"/>
      <c r="VVP79"/>
      <c r="VVQ79"/>
      <c r="VVR79"/>
      <c r="VVS79"/>
      <c r="VVT79"/>
      <c r="VVU79"/>
      <c r="VVV79"/>
      <c r="VVW79"/>
      <c r="VVX79"/>
      <c r="VVY79"/>
      <c r="VVZ79"/>
      <c r="VWA79"/>
      <c r="VWB79"/>
      <c r="VWC79"/>
      <c r="VWD79"/>
      <c r="VWE79"/>
      <c r="VWF79"/>
      <c r="VWG79"/>
      <c r="VWH79"/>
      <c r="VWI79"/>
      <c r="VWJ79"/>
      <c r="VWK79"/>
      <c r="VWL79"/>
      <c r="VWM79"/>
      <c r="VWN79"/>
      <c r="VWO79"/>
      <c r="VWP79"/>
      <c r="VWQ79"/>
      <c r="VWR79"/>
      <c r="VWS79"/>
      <c r="VWT79"/>
      <c r="VWU79"/>
      <c r="VWV79"/>
      <c r="VWW79"/>
      <c r="VWX79"/>
      <c r="VWY79"/>
      <c r="VWZ79"/>
      <c r="VXA79"/>
      <c r="VXB79"/>
      <c r="VXC79"/>
      <c r="VXD79"/>
      <c r="VXE79"/>
      <c r="VXF79"/>
      <c r="VXG79"/>
      <c r="VXH79"/>
      <c r="VXI79"/>
      <c r="VXJ79"/>
      <c r="VXK79"/>
      <c r="VXL79"/>
      <c r="VXM79"/>
      <c r="VXN79"/>
      <c r="VXO79"/>
      <c r="VXP79"/>
      <c r="VXQ79"/>
      <c r="VXR79"/>
      <c r="VXS79"/>
      <c r="VXT79"/>
      <c r="VXU79"/>
      <c r="VXV79"/>
      <c r="VXW79"/>
      <c r="VXX79"/>
      <c r="VXY79"/>
      <c r="VXZ79"/>
      <c r="VYA79"/>
      <c r="VYB79"/>
      <c r="VYC79"/>
      <c r="VYD79"/>
      <c r="VYE79"/>
      <c r="VYF79"/>
      <c r="VYG79"/>
      <c r="VYH79"/>
      <c r="VYI79"/>
      <c r="VYJ79"/>
      <c r="VYK79"/>
      <c r="VYL79"/>
      <c r="VYM79"/>
      <c r="VYN79"/>
      <c r="VYO79"/>
      <c r="VYP79"/>
      <c r="VYQ79"/>
      <c r="VYR79"/>
      <c r="VYS79"/>
      <c r="VYT79"/>
      <c r="VYU79"/>
      <c r="VYV79"/>
      <c r="VYW79"/>
      <c r="VYX79"/>
      <c r="VYY79"/>
      <c r="VYZ79"/>
      <c r="VZA79"/>
      <c r="VZB79"/>
      <c r="VZC79"/>
      <c r="VZD79"/>
      <c r="VZE79"/>
      <c r="VZF79"/>
      <c r="VZG79"/>
      <c r="VZH79"/>
      <c r="VZI79"/>
      <c r="VZJ79"/>
      <c r="VZK79"/>
      <c r="VZL79"/>
      <c r="VZM79"/>
      <c r="VZN79"/>
      <c r="VZO79"/>
      <c r="VZP79"/>
      <c r="VZQ79"/>
      <c r="VZR79"/>
      <c r="VZS79"/>
      <c r="VZT79"/>
      <c r="VZU79"/>
      <c r="VZV79"/>
      <c r="VZW79"/>
      <c r="VZX79"/>
      <c r="VZY79"/>
      <c r="VZZ79"/>
      <c r="WAA79"/>
      <c r="WAB79"/>
      <c r="WAC79"/>
      <c r="WAD79"/>
      <c r="WAE79"/>
      <c r="WAF79"/>
      <c r="WAG79"/>
      <c r="WAH79"/>
      <c r="WAI79"/>
      <c r="WAJ79"/>
      <c r="WAK79"/>
      <c r="WAL79"/>
      <c r="WAM79"/>
      <c r="WAN79"/>
      <c r="WAO79"/>
      <c r="WAP79"/>
      <c r="WAQ79"/>
      <c r="WAR79"/>
      <c r="WAS79"/>
      <c r="WAT79"/>
      <c r="WAU79"/>
      <c r="WAV79"/>
      <c r="WAW79"/>
      <c r="WAX79"/>
      <c r="WAY79"/>
      <c r="WAZ79"/>
      <c r="WBA79"/>
      <c r="WBB79"/>
      <c r="WBC79"/>
      <c r="WBD79"/>
      <c r="WBE79"/>
      <c r="WBF79"/>
      <c r="WBG79"/>
      <c r="WBH79"/>
      <c r="WBI79"/>
      <c r="WBJ79"/>
      <c r="WBK79"/>
      <c r="WBL79"/>
      <c r="WBM79"/>
      <c r="WBN79"/>
      <c r="WBO79"/>
      <c r="WBP79"/>
      <c r="WBQ79"/>
      <c r="WBR79"/>
      <c r="WBS79"/>
      <c r="WBT79"/>
      <c r="WBU79"/>
      <c r="WBV79"/>
      <c r="WBW79"/>
      <c r="WBX79"/>
      <c r="WBY79"/>
      <c r="WBZ79"/>
      <c r="WCA79"/>
      <c r="WCB79"/>
      <c r="WCC79"/>
      <c r="WCD79"/>
      <c r="WCE79"/>
      <c r="WCF79"/>
      <c r="WCG79"/>
      <c r="WCH79"/>
      <c r="WCI79"/>
      <c r="WCJ79"/>
      <c r="WCK79"/>
      <c r="WCL79"/>
      <c r="WCM79"/>
      <c r="WCN79"/>
      <c r="WCO79"/>
      <c r="WCP79"/>
      <c r="WCQ79"/>
      <c r="WCR79"/>
      <c r="WCS79"/>
      <c r="WCT79"/>
      <c r="WCU79"/>
      <c r="WCV79"/>
      <c r="WCW79"/>
      <c r="WCX79"/>
      <c r="WCY79"/>
      <c r="WCZ79"/>
      <c r="WDA79"/>
      <c r="WDB79"/>
      <c r="WDC79"/>
      <c r="WDD79"/>
      <c r="WDE79"/>
      <c r="WDF79"/>
      <c r="WDG79"/>
      <c r="WDH79"/>
      <c r="WDI79"/>
      <c r="WDJ79"/>
      <c r="WDK79"/>
      <c r="WDL79"/>
      <c r="WDM79"/>
      <c r="WDN79"/>
      <c r="WDO79"/>
      <c r="WDP79"/>
      <c r="WDQ79"/>
      <c r="WDR79"/>
      <c r="WDS79"/>
      <c r="WDT79"/>
      <c r="WDU79"/>
      <c r="WDV79"/>
      <c r="WDW79"/>
      <c r="WDX79"/>
      <c r="WDY79"/>
      <c r="WDZ79"/>
      <c r="WEA79"/>
      <c r="WEB79"/>
      <c r="WEC79"/>
      <c r="WED79"/>
      <c r="WEE79"/>
      <c r="WEF79"/>
      <c r="WEG79"/>
      <c r="WEH79"/>
      <c r="WEI79"/>
      <c r="WEJ79"/>
      <c r="WEK79"/>
      <c r="WEL79"/>
      <c r="WEM79"/>
      <c r="WEN79"/>
      <c r="WEO79"/>
      <c r="WEP79"/>
      <c r="WEQ79"/>
      <c r="WER79"/>
      <c r="WES79"/>
      <c r="WET79"/>
      <c r="WEU79"/>
      <c r="WEV79"/>
      <c r="WEW79"/>
      <c r="WEX79"/>
      <c r="WEY79"/>
      <c r="WEZ79"/>
      <c r="WFA79"/>
      <c r="WFB79"/>
      <c r="WFC79"/>
      <c r="WFD79"/>
      <c r="WFE79"/>
      <c r="WFF79"/>
      <c r="WFG79"/>
      <c r="WFH79"/>
      <c r="WFI79"/>
      <c r="WFJ79"/>
      <c r="WFK79"/>
      <c r="WFL79"/>
      <c r="WFM79"/>
      <c r="WFN79"/>
      <c r="WFO79"/>
      <c r="WFP79"/>
      <c r="WFQ79"/>
      <c r="WFR79"/>
      <c r="WFS79"/>
      <c r="WFT79"/>
      <c r="WFU79"/>
      <c r="WFV79"/>
      <c r="WFW79"/>
      <c r="WFX79"/>
      <c r="WFY79"/>
      <c r="WFZ79"/>
      <c r="WGA79"/>
      <c r="WGB79"/>
      <c r="WGC79"/>
      <c r="WGD79"/>
      <c r="WGE79"/>
      <c r="WGF79"/>
      <c r="WGG79"/>
      <c r="WGH79"/>
      <c r="WGI79"/>
      <c r="WGJ79"/>
      <c r="WGK79"/>
      <c r="WGL79"/>
      <c r="WGM79"/>
      <c r="WGN79"/>
      <c r="WGO79"/>
      <c r="WGP79"/>
      <c r="WGQ79"/>
      <c r="WGR79"/>
      <c r="WGS79"/>
      <c r="WGT79"/>
      <c r="WGU79"/>
      <c r="WGV79"/>
      <c r="WGW79"/>
      <c r="WGX79"/>
      <c r="WGY79"/>
      <c r="WGZ79"/>
      <c r="WHA79"/>
      <c r="WHB79"/>
      <c r="WHC79"/>
      <c r="WHD79"/>
      <c r="WHE79"/>
      <c r="WHF79"/>
      <c r="WHG79"/>
      <c r="WHH79"/>
      <c r="WHI79"/>
      <c r="WHJ79"/>
      <c r="WHK79"/>
      <c r="WHL79"/>
      <c r="WHM79"/>
      <c r="WHN79"/>
      <c r="WHO79"/>
      <c r="WHP79"/>
      <c r="WHQ79"/>
      <c r="WHR79"/>
      <c r="WHS79"/>
      <c r="WHT79"/>
      <c r="WHU79"/>
      <c r="WHV79"/>
      <c r="WHW79"/>
      <c r="WHX79"/>
      <c r="WHY79"/>
      <c r="WHZ79"/>
      <c r="WIA79"/>
      <c r="WIB79"/>
      <c r="WIC79"/>
      <c r="WID79"/>
      <c r="WIE79"/>
      <c r="WIF79"/>
      <c r="WIG79"/>
      <c r="WIH79"/>
      <c r="WII79"/>
      <c r="WIJ79"/>
      <c r="WIK79"/>
      <c r="WIL79"/>
      <c r="WIM79"/>
      <c r="WIN79"/>
      <c r="WIO79"/>
      <c r="WIP79"/>
      <c r="WIQ79"/>
      <c r="WIR79"/>
      <c r="WIS79"/>
      <c r="WIT79"/>
      <c r="WIU79"/>
      <c r="WIV79"/>
      <c r="WIW79"/>
      <c r="WIX79"/>
      <c r="WIY79"/>
      <c r="WIZ79"/>
      <c r="WJA79"/>
      <c r="WJB79"/>
      <c r="WJC79"/>
      <c r="WJD79"/>
      <c r="WJE79"/>
      <c r="WJF79"/>
      <c r="WJG79"/>
      <c r="WJH79"/>
      <c r="WJI79"/>
      <c r="WJJ79"/>
      <c r="WJK79"/>
      <c r="WJL79"/>
      <c r="WJM79"/>
      <c r="WJN79"/>
      <c r="WJO79"/>
      <c r="WJP79"/>
      <c r="WJQ79"/>
      <c r="WJR79"/>
      <c r="WJS79"/>
      <c r="WJT79"/>
      <c r="WJU79"/>
      <c r="WJV79"/>
      <c r="WJW79"/>
      <c r="WJX79"/>
      <c r="WJY79"/>
      <c r="WJZ79"/>
      <c r="WKA79"/>
      <c r="WKB79"/>
      <c r="WKC79"/>
      <c r="WKD79"/>
      <c r="WKE79"/>
      <c r="WKF79"/>
      <c r="WKG79"/>
      <c r="WKH79"/>
      <c r="WKI79"/>
      <c r="WKJ79"/>
      <c r="WKK79"/>
      <c r="WKL79"/>
      <c r="WKM79"/>
      <c r="WKN79"/>
      <c r="WKO79"/>
      <c r="WKP79"/>
      <c r="WKQ79"/>
      <c r="WKR79"/>
      <c r="WKS79"/>
      <c r="WKT79"/>
      <c r="WKU79"/>
      <c r="WKV79"/>
      <c r="WKW79"/>
      <c r="WKX79"/>
      <c r="WKY79"/>
      <c r="WKZ79"/>
      <c r="WLA79"/>
      <c r="WLB79"/>
      <c r="WLC79"/>
      <c r="WLD79"/>
      <c r="WLE79"/>
      <c r="WLF79"/>
      <c r="WLG79"/>
      <c r="WLH79"/>
      <c r="WLI79"/>
      <c r="WLJ79"/>
      <c r="WLK79"/>
      <c r="WLL79"/>
      <c r="WLM79"/>
      <c r="WLN79"/>
      <c r="WLO79"/>
      <c r="WLP79"/>
      <c r="WLQ79"/>
      <c r="WLR79"/>
      <c r="WLS79"/>
      <c r="WLT79"/>
      <c r="WLU79"/>
      <c r="WLV79"/>
      <c r="WLW79"/>
      <c r="WLX79"/>
      <c r="WLY79"/>
      <c r="WLZ79"/>
      <c r="WMA79"/>
      <c r="WMB79"/>
      <c r="WMC79"/>
      <c r="WMD79"/>
      <c r="WME79"/>
      <c r="WMF79"/>
      <c r="WMG79"/>
      <c r="WMH79"/>
      <c r="WMI79"/>
      <c r="WMJ79"/>
      <c r="WMK79"/>
      <c r="WML79"/>
      <c r="WMM79"/>
      <c r="WMN79"/>
      <c r="WMO79"/>
      <c r="WMP79"/>
      <c r="WMQ79"/>
      <c r="WMR79"/>
      <c r="WMS79"/>
      <c r="WMT79"/>
      <c r="WMU79"/>
      <c r="WMV79"/>
      <c r="WMW79"/>
      <c r="WMX79"/>
      <c r="WMY79"/>
      <c r="WMZ79"/>
      <c r="WNA79"/>
      <c r="WNB79"/>
      <c r="WNC79"/>
      <c r="WND79"/>
      <c r="WNE79"/>
      <c r="WNF79"/>
      <c r="WNG79"/>
      <c r="WNH79"/>
      <c r="WNI79"/>
      <c r="WNJ79"/>
      <c r="WNK79"/>
      <c r="WNL79"/>
      <c r="WNM79"/>
      <c r="WNN79"/>
      <c r="WNO79"/>
      <c r="WNP79"/>
      <c r="WNQ79"/>
      <c r="WNR79"/>
      <c r="WNS79"/>
      <c r="WNT79"/>
      <c r="WNU79"/>
      <c r="WNV79"/>
      <c r="WNW79"/>
      <c r="WNX79"/>
      <c r="WNY79"/>
      <c r="WNZ79"/>
      <c r="WOA79"/>
      <c r="WOB79"/>
      <c r="WOC79"/>
      <c r="WOD79"/>
      <c r="WOE79"/>
      <c r="WOF79"/>
      <c r="WOG79"/>
      <c r="WOH79"/>
      <c r="WOI79"/>
      <c r="WOJ79"/>
      <c r="WOK79"/>
      <c r="WOL79"/>
      <c r="WOM79"/>
      <c r="WON79"/>
      <c r="WOO79"/>
      <c r="WOP79"/>
      <c r="WOQ79"/>
      <c r="WOR79"/>
      <c r="WOS79"/>
      <c r="WOT79"/>
      <c r="WOU79"/>
      <c r="WOV79"/>
      <c r="WOW79"/>
      <c r="WOX79"/>
      <c r="WOY79"/>
      <c r="WOZ79"/>
      <c r="WPA79"/>
      <c r="WPB79"/>
      <c r="WPC79"/>
      <c r="WPD79"/>
      <c r="WPE79"/>
      <c r="WPF79"/>
      <c r="WPG79"/>
      <c r="WPH79"/>
      <c r="WPI79"/>
      <c r="WPJ79"/>
      <c r="WPK79"/>
      <c r="WPL79"/>
      <c r="WPM79"/>
      <c r="WPN79"/>
      <c r="WPO79"/>
      <c r="WPP79"/>
      <c r="WPQ79"/>
      <c r="WPR79"/>
      <c r="WPS79"/>
      <c r="WPT79"/>
      <c r="WPU79"/>
      <c r="WPV79"/>
      <c r="WPW79"/>
      <c r="WPX79"/>
      <c r="WPY79"/>
      <c r="WPZ79"/>
      <c r="WQA79"/>
      <c r="WQB79"/>
      <c r="WQC79"/>
      <c r="WQD79"/>
      <c r="WQE79"/>
      <c r="WQF79"/>
      <c r="WQG79"/>
      <c r="WQH79"/>
      <c r="WQI79"/>
      <c r="WQJ79"/>
      <c r="WQK79"/>
      <c r="WQL79"/>
      <c r="WQM79"/>
      <c r="WQN79"/>
      <c r="WQO79"/>
      <c r="WQP79"/>
      <c r="WQQ79"/>
      <c r="WQR79"/>
      <c r="WQS79"/>
      <c r="WQT79"/>
      <c r="WQU79"/>
      <c r="WQV79"/>
      <c r="WQW79"/>
      <c r="WQX79"/>
      <c r="WQY79"/>
      <c r="WQZ79"/>
      <c r="WRA79"/>
      <c r="WRB79"/>
      <c r="WRC79"/>
      <c r="WRD79"/>
      <c r="WRE79"/>
      <c r="WRF79"/>
      <c r="WRG79"/>
      <c r="WRH79"/>
      <c r="WRI79"/>
      <c r="WRJ79"/>
      <c r="WRK79"/>
      <c r="WRL79"/>
      <c r="WRM79"/>
      <c r="WRN79"/>
      <c r="WRO79"/>
      <c r="WRP79"/>
      <c r="WRQ79"/>
      <c r="WRR79"/>
      <c r="WRS79"/>
      <c r="WRT79"/>
      <c r="WRU79"/>
      <c r="WRV79"/>
      <c r="WRW79"/>
      <c r="WRX79"/>
      <c r="WRY79"/>
      <c r="WRZ79"/>
      <c r="WSA79"/>
      <c r="WSB79"/>
      <c r="WSC79"/>
      <c r="WSD79"/>
      <c r="WSE79"/>
      <c r="WSF79"/>
      <c r="WSG79"/>
      <c r="WSH79"/>
      <c r="WSI79"/>
      <c r="WSJ79"/>
      <c r="WSK79"/>
      <c r="WSL79"/>
      <c r="WSM79"/>
      <c r="WSN79"/>
      <c r="WSO79"/>
      <c r="WSP79"/>
      <c r="WSQ79"/>
      <c r="WSR79"/>
      <c r="WSS79"/>
      <c r="WST79"/>
      <c r="WSU79"/>
      <c r="WSV79"/>
      <c r="WSW79"/>
      <c r="WSX79"/>
      <c r="WSY79"/>
      <c r="WSZ79"/>
      <c r="WTA79"/>
      <c r="WTB79"/>
      <c r="WTC79"/>
      <c r="WTD79"/>
      <c r="WTE79"/>
      <c r="WTF79"/>
      <c r="WTG79"/>
      <c r="WTH79"/>
      <c r="WTI79"/>
      <c r="WTJ79"/>
      <c r="WTK79"/>
      <c r="WTL79"/>
      <c r="WTM79"/>
      <c r="WTN79"/>
      <c r="WTO79"/>
      <c r="WTP79"/>
      <c r="WTQ79"/>
      <c r="WTR79"/>
      <c r="WTS79"/>
      <c r="WTT79"/>
      <c r="WTU79"/>
      <c r="WTV79"/>
      <c r="WTW79"/>
      <c r="WTX79"/>
      <c r="WTY79"/>
      <c r="WTZ79"/>
      <c r="WUA79"/>
      <c r="WUB79"/>
      <c r="WUC79"/>
      <c r="WUD79"/>
      <c r="WUE79"/>
      <c r="WUF79"/>
      <c r="WUG79"/>
      <c r="WUH79"/>
      <c r="WUI79"/>
      <c r="WUJ79"/>
      <c r="WUK79"/>
      <c r="WUL79"/>
      <c r="WUM79"/>
      <c r="WUN79"/>
      <c r="WUO79"/>
      <c r="WUP79"/>
      <c r="WUQ79"/>
      <c r="WUR79"/>
      <c r="WUS79"/>
      <c r="WUT79"/>
      <c r="WUU79"/>
      <c r="WUV79"/>
      <c r="WUW79"/>
      <c r="WUX79"/>
      <c r="WUY79"/>
      <c r="WUZ79"/>
      <c r="WVA79"/>
      <c r="WVB79"/>
      <c r="WVC79"/>
      <c r="WVD79"/>
      <c r="WVE79"/>
      <c r="WVF79"/>
      <c r="WVG79"/>
      <c r="WVH79"/>
      <c r="WVI79"/>
      <c r="WVJ79"/>
      <c r="WVK79"/>
      <c r="WVL79"/>
      <c r="WVM79"/>
      <c r="WVN79"/>
      <c r="WVO79"/>
      <c r="WVP79"/>
      <c r="WVQ79"/>
      <c r="WVR79"/>
      <c r="WVS79"/>
      <c r="WVT79"/>
      <c r="WVU79"/>
      <c r="WVV79"/>
      <c r="WVW79"/>
      <c r="WVX79"/>
      <c r="WVY79"/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  <c r="XEX79"/>
      <c r="XEY79"/>
      <c r="XEZ79"/>
      <c r="XFA79"/>
      <c r="XFB79"/>
    </row>
    <row r="80" spans="1:16382" s="6" customFormat="1">
      <c r="A80"/>
      <c r="B80"/>
      <c r="C80"/>
      <c r="D80"/>
      <c r="E80"/>
      <c r="F80"/>
      <c r="G80"/>
      <c r="H80"/>
      <c r="I80"/>
      <c r="J80" s="79"/>
      <c r="K80"/>
      <c r="L80" s="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  <c r="URD80"/>
      <c r="URE80"/>
      <c r="URF80"/>
      <c r="URG80"/>
      <c r="URH80"/>
      <c r="URI80"/>
      <c r="URJ80"/>
      <c r="URK80"/>
      <c r="URL80"/>
      <c r="URM80"/>
      <c r="URN80"/>
      <c r="URO80"/>
      <c r="URP80"/>
      <c r="URQ80"/>
      <c r="URR80"/>
      <c r="URS80"/>
      <c r="URT80"/>
      <c r="URU80"/>
      <c r="URV80"/>
      <c r="URW80"/>
      <c r="URX80"/>
      <c r="URY80"/>
      <c r="URZ80"/>
      <c r="USA80"/>
      <c r="USB80"/>
      <c r="USC80"/>
      <c r="USD80"/>
      <c r="USE80"/>
      <c r="USF80"/>
      <c r="USG80"/>
      <c r="USH80"/>
      <c r="USI80"/>
      <c r="USJ80"/>
      <c r="USK80"/>
      <c r="USL80"/>
      <c r="USM80"/>
      <c r="USN80"/>
      <c r="USO80"/>
      <c r="USP80"/>
      <c r="USQ80"/>
      <c r="USR80"/>
      <c r="USS80"/>
      <c r="UST80"/>
      <c r="USU80"/>
      <c r="USV80"/>
      <c r="USW80"/>
      <c r="USX80"/>
      <c r="USY80"/>
      <c r="USZ80"/>
      <c r="UTA80"/>
      <c r="UTB80"/>
      <c r="UTC80"/>
      <c r="UTD80"/>
      <c r="UTE80"/>
      <c r="UTF80"/>
      <c r="UTG80"/>
      <c r="UTH80"/>
      <c r="UTI80"/>
      <c r="UTJ80"/>
      <c r="UTK80"/>
      <c r="UTL80"/>
      <c r="UTM80"/>
      <c r="UTN80"/>
      <c r="UTO80"/>
      <c r="UTP80"/>
      <c r="UTQ80"/>
      <c r="UTR80"/>
      <c r="UTS80"/>
      <c r="UTT80"/>
      <c r="UTU80"/>
      <c r="UTV80"/>
      <c r="UTW80"/>
      <c r="UTX80"/>
      <c r="UTY80"/>
      <c r="UTZ80"/>
      <c r="UUA80"/>
      <c r="UUB80"/>
      <c r="UUC80"/>
      <c r="UUD80"/>
      <c r="UUE80"/>
      <c r="UUF80"/>
      <c r="UUG80"/>
      <c r="UUH80"/>
      <c r="UUI80"/>
      <c r="UUJ80"/>
      <c r="UUK80"/>
      <c r="UUL80"/>
      <c r="UUM80"/>
      <c r="UUN80"/>
      <c r="UUO80"/>
      <c r="UUP80"/>
      <c r="UUQ80"/>
      <c r="UUR80"/>
      <c r="UUS80"/>
      <c r="UUT80"/>
      <c r="UUU80"/>
      <c r="UUV80"/>
      <c r="UUW80"/>
      <c r="UUX80"/>
      <c r="UUY80"/>
      <c r="UUZ80"/>
      <c r="UVA80"/>
      <c r="UVB80"/>
      <c r="UVC80"/>
      <c r="UVD80"/>
      <c r="UVE80"/>
      <c r="UVF80"/>
      <c r="UVG80"/>
      <c r="UVH80"/>
      <c r="UVI80"/>
      <c r="UVJ80"/>
      <c r="UVK80"/>
      <c r="UVL80"/>
      <c r="UVM80"/>
      <c r="UVN80"/>
      <c r="UVO80"/>
      <c r="UVP80"/>
      <c r="UVQ80"/>
      <c r="UVR80"/>
      <c r="UVS80"/>
      <c r="UVT80"/>
      <c r="UVU80"/>
      <c r="UVV80"/>
      <c r="UVW80"/>
      <c r="UVX80"/>
      <c r="UVY80"/>
      <c r="UVZ80"/>
      <c r="UWA80"/>
      <c r="UWB80"/>
      <c r="UWC80"/>
      <c r="UWD80"/>
      <c r="UWE80"/>
      <c r="UWF80"/>
      <c r="UWG80"/>
      <c r="UWH80"/>
      <c r="UWI80"/>
      <c r="UWJ80"/>
      <c r="UWK80"/>
      <c r="UWL80"/>
      <c r="UWM80"/>
      <c r="UWN80"/>
      <c r="UWO80"/>
      <c r="UWP80"/>
      <c r="UWQ80"/>
      <c r="UWR80"/>
      <c r="UWS80"/>
      <c r="UWT80"/>
      <c r="UWU80"/>
      <c r="UWV80"/>
      <c r="UWW80"/>
      <c r="UWX80"/>
      <c r="UWY80"/>
      <c r="UWZ80"/>
      <c r="UXA80"/>
      <c r="UXB80"/>
      <c r="UXC80"/>
      <c r="UXD80"/>
      <c r="UXE80"/>
      <c r="UXF80"/>
      <c r="UXG80"/>
      <c r="UXH80"/>
      <c r="UXI80"/>
      <c r="UXJ80"/>
      <c r="UXK80"/>
      <c r="UXL80"/>
      <c r="UXM80"/>
      <c r="UXN80"/>
      <c r="UXO80"/>
      <c r="UXP80"/>
      <c r="UXQ80"/>
      <c r="UXR80"/>
      <c r="UXS80"/>
      <c r="UXT80"/>
      <c r="UXU80"/>
      <c r="UXV80"/>
      <c r="UXW80"/>
      <c r="UXX80"/>
      <c r="UXY80"/>
      <c r="UXZ80"/>
      <c r="UYA80"/>
      <c r="UYB80"/>
      <c r="UYC80"/>
      <c r="UYD80"/>
      <c r="UYE80"/>
      <c r="UYF80"/>
      <c r="UYG80"/>
      <c r="UYH80"/>
      <c r="UYI80"/>
      <c r="UYJ80"/>
      <c r="UYK80"/>
      <c r="UYL80"/>
      <c r="UYM80"/>
      <c r="UYN80"/>
      <c r="UYO80"/>
      <c r="UYP80"/>
      <c r="UYQ80"/>
      <c r="UYR80"/>
      <c r="UYS80"/>
      <c r="UYT80"/>
      <c r="UYU80"/>
      <c r="UYV80"/>
      <c r="UYW80"/>
      <c r="UYX80"/>
      <c r="UYY80"/>
      <c r="UYZ80"/>
      <c r="UZA80"/>
      <c r="UZB80"/>
      <c r="UZC80"/>
      <c r="UZD80"/>
      <c r="UZE80"/>
      <c r="UZF80"/>
      <c r="UZG80"/>
      <c r="UZH80"/>
      <c r="UZI80"/>
      <c r="UZJ80"/>
      <c r="UZK80"/>
      <c r="UZL80"/>
      <c r="UZM80"/>
      <c r="UZN80"/>
      <c r="UZO80"/>
      <c r="UZP80"/>
      <c r="UZQ80"/>
      <c r="UZR80"/>
      <c r="UZS80"/>
      <c r="UZT80"/>
      <c r="UZU80"/>
      <c r="UZV80"/>
      <c r="UZW80"/>
      <c r="UZX80"/>
      <c r="UZY80"/>
      <c r="UZZ80"/>
      <c r="VAA80"/>
      <c r="VAB80"/>
      <c r="VAC80"/>
      <c r="VAD80"/>
      <c r="VAE80"/>
      <c r="VAF80"/>
      <c r="VAG80"/>
      <c r="VAH80"/>
      <c r="VAI80"/>
      <c r="VAJ80"/>
      <c r="VAK80"/>
      <c r="VAL80"/>
      <c r="VAM80"/>
      <c r="VAN80"/>
      <c r="VAO80"/>
      <c r="VAP80"/>
      <c r="VAQ80"/>
      <c r="VAR80"/>
      <c r="VAS80"/>
      <c r="VAT80"/>
      <c r="VAU80"/>
      <c r="VAV80"/>
      <c r="VAW80"/>
      <c r="VAX80"/>
      <c r="VAY80"/>
      <c r="VAZ80"/>
      <c r="VBA80"/>
      <c r="VBB80"/>
      <c r="VBC80"/>
      <c r="VBD80"/>
      <c r="VBE80"/>
      <c r="VBF80"/>
      <c r="VBG80"/>
      <c r="VBH80"/>
      <c r="VBI80"/>
      <c r="VBJ80"/>
      <c r="VBK80"/>
      <c r="VBL80"/>
      <c r="VBM80"/>
      <c r="VBN80"/>
      <c r="VBO80"/>
      <c r="VBP80"/>
      <c r="VBQ80"/>
      <c r="VBR80"/>
      <c r="VBS80"/>
      <c r="VBT80"/>
      <c r="VBU80"/>
      <c r="VBV80"/>
      <c r="VBW80"/>
      <c r="VBX80"/>
      <c r="VBY80"/>
      <c r="VBZ80"/>
      <c r="VCA80"/>
      <c r="VCB80"/>
      <c r="VCC80"/>
      <c r="VCD80"/>
      <c r="VCE80"/>
      <c r="VCF80"/>
      <c r="VCG80"/>
      <c r="VCH80"/>
      <c r="VCI80"/>
      <c r="VCJ80"/>
      <c r="VCK80"/>
      <c r="VCL80"/>
      <c r="VCM80"/>
      <c r="VCN80"/>
      <c r="VCO80"/>
      <c r="VCP80"/>
      <c r="VCQ80"/>
      <c r="VCR80"/>
      <c r="VCS80"/>
      <c r="VCT80"/>
      <c r="VCU80"/>
      <c r="VCV80"/>
      <c r="VCW80"/>
      <c r="VCX80"/>
      <c r="VCY80"/>
      <c r="VCZ80"/>
      <c r="VDA80"/>
      <c r="VDB80"/>
      <c r="VDC80"/>
      <c r="VDD80"/>
      <c r="VDE80"/>
      <c r="VDF80"/>
      <c r="VDG80"/>
      <c r="VDH80"/>
      <c r="VDI80"/>
      <c r="VDJ80"/>
      <c r="VDK80"/>
      <c r="VDL80"/>
      <c r="VDM80"/>
      <c r="VDN80"/>
      <c r="VDO80"/>
      <c r="VDP80"/>
      <c r="VDQ80"/>
      <c r="VDR80"/>
      <c r="VDS80"/>
      <c r="VDT80"/>
      <c r="VDU80"/>
      <c r="VDV80"/>
      <c r="VDW80"/>
      <c r="VDX80"/>
      <c r="VDY80"/>
      <c r="VDZ80"/>
      <c r="VEA80"/>
      <c r="VEB80"/>
      <c r="VEC80"/>
      <c r="VED80"/>
      <c r="VEE80"/>
      <c r="VEF80"/>
      <c r="VEG80"/>
      <c r="VEH80"/>
      <c r="VEI80"/>
      <c r="VEJ80"/>
      <c r="VEK80"/>
      <c r="VEL80"/>
      <c r="VEM80"/>
      <c r="VEN80"/>
      <c r="VEO80"/>
      <c r="VEP80"/>
      <c r="VEQ80"/>
      <c r="VER80"/>
      <c r="VES80"/>
      <c r="VET80"/>
      <c r="VEU80"/>
      <c r="VEV80"/>
      <c r="VEW80"/>
      <c r="VEX80"/>
      <c r="VEY80"/>
      <c r="VEZ80"/>
      <c r="VFA80"/>
      <c r="VFB80"/>
      <c r="VFC80"/>
      <c r="VFD80"/>
      <c r="VFE80"/>
      <c r="VFF80"/>
      <c r="VFG80"/>
      <c r="VFH80"/>
      <c r="VFI80"/>
      <c r="VFJ80"/>
      <c r="VFK80"/>
      <c r="VFL80"/>
      <c r="VFM80"/>
      <c r="VFN80"/>
      <c r="VFO80"/>
      <c r="VFP80"/>
      <c r="VFQ80"/>
      <c r="VFR80"/>
      <c r="VFS80"/>
      <c r="VFT80"/>
      <c r="VFU80"/>
      <c r="VFV80"/>
      <c r="VFW80"/>
      <c r="VFX80"/>
      <c r="VFY80"/>
      <c r="VFZ80"/>
      <c r="VGA80"/>
      <c r="VGB80"/>
      <c r="VGC80"/>
      <c r="VGD80"/>
      <c r="VGE80"/>
      <c r="VGF80"/>
      <c r="VGG80"/>
      <c r="VGH80"/>
      <c r="VGI80"/>
      <c r="VGJ80"/>
      <c r="VGK80"/>
      <c r="VGL80"/>
      <c r="VGM80"/>
      <c r="VGN80"/>
      <c r="VGO80"/>
      <c r="VGP80"/>
      <c r="VGQ80"/>
      <c r="VGR80"/>
      <c r="VGS80"/>
      <c r="VGT80"/>
      <c r="VGU80"/>
      <c r="VGV80"/>
      <c r="VGW80"/>
      <c r="VGX80"/>
      <c r="VGY80"/>
      <c r="VGZ80"/>
      <c r="VHA80"/>
      <c r="VHB80"/>
      <c r="VHC80"/>
      <c r="VHD80"/>
      <c r="VHE80"/>
      <c r="VHF80"/>
      <c r="VHG80"/>
      <c r="VHH80"/>
      <c r="VHI80"/>
      <c r="VHJ80"/>
      <c r="VHK80"/>
      <c r="VHL80"/>
      <c r="VHM80"/>
      <c r="VHN80"/>
      <c r="VHO80"/>
      <c r="VHP80"/>
      <c r="VHQ80"/>
      <c r="VHR80"/>
      <c r="VHS80"/>
      <c r="VHT80"/>
      <c r="VHU80"/>
      <c r="VHV80"/>
      <c r="VHW80"/>
      <c r="VHX80"/>
      <c r="VHY80"/>
      <c r="VHZ80"/>
      <c r="VIA80"/>
      <c r="VIB80"/>
      <c r="VIC80"/>
      <c r="VID80"/>
      <c r="VIE80"/>
      <c r="VIF80"/>
      <c r="VIG80"/>
      <c r="VIH80"/>
      <c r="VII80"/>
      <c r="VIJ80"/>
      <c r="VIK80"/>
      <c r="VIL80"/>
      <c r="VIM80"/>
      <c r="VIN80"/>
      <c r="VIO80"/>
      <c r="VIP80"/>
      <c r="VIQ80"/>
      <c r="VIR80"/>
      <c r="VIS80"/>
      <c r="VIT80"/>
      <c r="VIU80"/>
      <c r="VIV80"/>
      <c r="VIW80"/>
      <c r="VIX80"/>
      <c r="VIY80"/>
      <c r="VIZ80"/>
      <c r="VJA80"/>
      <c r="VJB80"/>
      <c r="VJC80"/>
      <c r="VJD80"/>
      <c r="VJE80"/>
      <c r="VJF80"/>
      <c r="VJG80"/>
      <c r="VJH80"/>
      <c r="VJI80"/>
      <c r="VJJ80"/>
      <c r="VJK80"/>
      <c r="VJL80"/>
      <c r="VJM80"/>
      <c r="VJN80"/>
      <c r="VJO80"/>
      <c r="VJP80"/>
      <c r="VJQ80"/>
      <c r="VJR80"/>
      <c r="VJS80"/>
      <c r="VJT80"/>
      <c r="VJU80"/>
      <c r="VJV80"/>
      <c r="VJW80"/>
      <c r="VJX80"/>
      <c r="VJY80"/>
      <c r="VJZ80"/>
      <c r="VKA80"/>
      <c r="VKB80"/>
      <c r="VKC80"/>
      <c r="VKD80"/>
      <c r="VKE80"/>
      <c r="VKF80"/>
      <c r="VKG80"/>
      <c r="VKH80"/>
      <c r="VKI80"/>
      <c r="VKJ80"/>
      <c r="VKK80"/>
      <c r="VKL80"/>
      <c r="VKM80"/>
      <c r="VKN80"/>
      <c r="VKO80"/>
      <c r="VKP80"/>
      <c r="VKQ80"/>
      <c r="VKR80"/>
      <c r="VKS80"/>
      <c r="VKT80"/>
      <c r="VKU80"/>
      <c r="VKV80"/>
      <c r="VKW80"/>
      <c r="VKX80"/>
      <c r="VKY80"/>
      <c r="VKZ80"/>
      <c r="VLA80"/>
      <c r="VLB80"/>
      <c r="VLC80"/>
      <c r="VLD80"/>
      <c r="VLE80"/>
      <c r="VLF80"/>
      <c r="VLG80"/>
      <c r="VLH80"/>
      <c r="VLI80"/>
      <c r="VLJ80"/>
      <c r="VLK80"/>
      <c r="VLL80"/>
      <c r="VLM80"/>
      <c r="VLN80"/>
      <c r="VLO80"/>
      <c r="VLP80"/>
      <c r="VLQ80"/>
      <c r="VLR80"/>
      <c r="VLS80"/>
      <c r="VLT80"/>
      <c r="VLU80"/>
      <c r="VLV80"/>
      <c r="VLW80"/>
      <c r="VLX80"/>
      <c r="VLY80"/>
      <c r="VLZ80"/>
      <c r="VMA80"/>
      <c r="VMB80"/>
      <c r="VMC80"/>
      <c r="VMD80"/>
      <c r="VME80"/>
      <c r="VMF80"/>
      <c r="VMG80"/>
      <c r="VMH80"/>
      <c r="VMI80"/>
      <c r="VMJ80"/>
      <c r="VMK80"/>
      <c r="VML80"/>
      <c r="VMM80"/>
      <c r="VMN80"/>
      <c r="VMO80"/>
      <c r="VMP80"/>
      <c r="VMQ80"/>
      <c r="VMR80"/>
      <c r="VMS80"/>
      <c r="VMT80"/>
      <c r="VMU80"/>
      <c r="VMV80"/>
      <c r="VMW80"/>
      <c r="VMX80"/>
      <c r="VMY80"/>
      <c r="VMZ80"/>
      <c r="VNA80"/>
      <c r="VNB80"/>
      <c r="VNC80"/>
      <c r="VND80"/>
      <c r="VNE80"/>
      <c r="VNF80"/>
      <c r="VNG80"/>
      <c r="VNH80"/>
      <c r="VNI80"/>
      <c r="VNJ80"/>
      <c r="VNK80"/>
      <c r="VNL80"/>
      <c r="VNM80"/>
      <c r="VNN80"/>
      <c r="VNO80"/>
      <c r="VNP80"/>
      <c r="VNQ80"/>
      <c r="VNR80"/>
      <c r="VNS80"/>
      <c r="VNT80"/>
      <c r="VNU80"/>
      <c r="VNV80"/>
      <c r="VNW80"/>
      <c r="VNX80"/>
      <c r="VNY80"/>
      <c r="VNZ80"/>
      <c r="VOA80"/>
      <c r="VOB80"/>
      <c r="VOC80"/>
      <c r="VOD80"/>
      <c r="VOE80"/>
      <c r="VOF80"/>
      <c r="VOG80"/>
      <c r="VOH80"/>
      <c r="VOI80"/>
      <c r="VOJ80"/>
      <c r="VOK80"/>
      <c r="VOL80"/>
      <c r="VOM80"/>
      <c r="VON80"/>
      <c r="VOO80"/>
      <c r="VOP80"/>
      <c r="VOQ80"/>
      <c r="VOR80"/>
      <c r="VOS80"/>
      <c r="VOT80"/>
      <c r="VOU80"/>
      <c r="VOV80"/>
      <c r="VOW80"/>
      <c r="VOX80"/>
      <c r="VOY80"/>
      <c r="VOZ80"/>
      <c r="VPA80"/>
      <c r="VPB80"/>
      <c r="VPC80"/>
      <c r="VPD80"/>
      <c r="VPE80"/>
      <c r="VPF80"/>
      <c r="VPG80"/>
      <c r="VPH80"/>
      <c r="VPI80"/>
      <c r="VPJ80"/>
      <c r="VPK80"/>
      <c r="VPL80"/>
      <c r="VPM80"/>
      <c r="VPN80"/>
      <c r="VPO80"/>
      <c r="VPP80"/>
      <c r="VPQ80"/>
      <c r="VPR80"/>
      <c r="VPS80"/>
      <c r="VPT80"/>
      <c r="VPU80"/>
      <c r="VPV80"/>
      <c r="VPW80"/>
      <c r="VPX80"/>
      <c r="VPY80"/>
      <c r="VPZ80"/>
      <c r="VQA80"/>
      <c r="VQB80"/>
      <c r="VQC80"/>
      <c r="VQD80"/>
      <c r="VQE80"/>
      <c r="VQF80"/>
      <c r="VQG80"/>
      <c r="VQH80"/>
      <c r="VQI80"/>
      <c r="VQJ80"/>
      <c r="VQK80"/>
      <c r="VQL80"/>
      <c r="VQM80"/>
      <c r="VQN80"/>
      <c r="VQO80"/>
      <c r="VQP80"/>
      <c r="VQQ80"/>
      <c r="VQR80"/>
      <c r="VQS80"/>
      <c r="VQT80"/>
      <c r="VQU80"/>
      <c r="VQV80"/>
      <c r="VQW80"/>
      <c r="VQX80"/>
      <c r="VQY80"/>
      <c r="VQZ80"/>
      <c r="VRA80"/>
      <c r="VRB80"/>
      <c r="VRC80"/>
      <c r="VRD80"/>
      <c r="VRE80"/>
      <c r="VRF80"/>
      <c r="VRG80"/>
      <c r="VRH80"/>
      <c r="VRI80"/>
      <c r="VRJ80"/>
      <c r="VRK80"/>
      <c r="VRL80"/>
      <c r="VRM80"/>
      <c r="VRN80"/>
      <c r="VRO80"/>
      <c r="VRP80"/>
      <c r="VRQ80"/>
      <c r="VRR80"/>
      <c r="VRS80"/>
      <c r="VRT80"/>
      <c r="VRU80"/>
      <c r="VRV80"/>
      <c r="VRW80"/>
      <c r="VRX80"/>
      <c r="VRY80"/>
      <c r="VRZ80"/>
      <c r="VSA80"/>
      <c r="VSB80"/>
      <c r="VSC80"/>
      <c r="VSD80"/>
      <c r="VSE80"/>
      <c r="VSF80"/>
      <c r="VSG80"/>
      <c r="VSH80"/>
      <c r="VSI80"/>
      <c r="VSJ80"/>
      <c r="VSK80"/>
      <c r="VSL80"/>
      <c r="VSM80"/>
      <c r="VSN80"/>
      <c r="VSO80"/>
      <c r="VSP80"/>
      <c r="VSQ80"/>
      <c r="VSR80"/>
      <c r="VSS80"/>
      <c r="VST80"/>
      <c r="VSU80"/>
      <c r="VSV80"/>
      <c r="VSW80"/>
      <c r="VSX80"/>
      <c r="VSY80"/>
      <c r="VSZ80"/>
      <c r="VTA80"/>
      <c r="VTB80"/>
      <c r="VTC80"/>
      <c r="VTD80"/>
      <c r="VTE80"/>
      <c r="VTF80"/>
      <c r="VTG80"/>
      <c r="VTH80"/>
      <c r="VTI80"/>
      <c r="VTJ80"/>
      <c r="VTK80"/>
      <c r="VTL80"/>
      <c r="VTM80"/>
      <c r="VTN80"/>
      <c r="VTO80"/>
      <c r="VTP80"/>
      <c r="VTQ80"/>
      <c r="VTR80"/>
      <c r="VTS80"/>
      <c r="VTT80"/>
      <c r="VTU80"/>
      <c r="VTV80"/>
      <c r="VTW80"/>
      <c r="VTX80"/>
      <c r="VTY80"/>
      <c r="VTZ80"/>
      <c r="VUA80"/>
      <c r="VUB80"/>
      <c r="VUC80"/>
      <c r="VUD80"/>
      <c r="VUE80"/>
      <c r="VUF80"/>
      <c r="VUG80"/>
      <c r="VUH80"/>
      <c r="VUI80"/>
      <c r="VUJ80"/>
      <c r="VUK80"/>
      <c r="VUL80"/>
      <c r="VUM80"/>
      <c r="VUN80"/>
      <c r="VUO80"/>
      <c r="VUP80"/>
      <c r="VUQ80"/>
      <c r="VUR80"/>
      <c r="VUS80"/>
      <c r="VUT80"/>
      <c r="VUU80"/>
      <c r="VUV80"/>
      <c r="VUW80"/>
      <c r="VUX80"/>
      <c r="VUY80"/>
      <c r="VUZ80"/>
      <c r="VVA80"/>
      <c r="VVB80"/>
      <c r="VVC80"/>
      <c r="VVD80"/>
      <c r="VVE80"/>
      <c r="VVF80"/>
      <c r="VVG80"/>
      <c r="VVH80"/>
      <c r="VVI80"/>
      <c r="VVJ80"/>
      <c r="VVK80"/>
      <c r="VVL80"/>
      <c r="VVM80"/>
      <c r="VVN80"/>
      <c r="VVO80"/>
      <c r="VVP80"/>
      <c r="VVQ80"/>
      <c r="VVR80"/>
      <c r="VVS80"/>
      <c r="VVT80"/>
      <c r="VVU80"/>
      <c r="VVV80"/>
      <c r="VVW80"/>
      <c r="VVX80"/>
      <c r="VVY80"/>
      <c r="VVZ80"/>
      <c r="VWA80"/>
      <c r="VWB80"/>
      <c r="VWC80"/>
      <c r="VWD80"/>
      <c r="VWE80"/>
      <c r="VWF80"/>
      <c r="VWG80"/>
      <c r="VWH80"/>
      <c r="VWI80"/>
      <c r="VWJ80"/>
      <c r="VWK80"/>
      <c r="VWL80"/>
      <c r="VWM80"/>
      <c r="VWN80"/>
      <c r="VWO80"/>
      <c r="VWP80"/>
      <c r="VWQ80"/>
      <c r="VWR80"/>
      <c r="VWS80"/>
      <c r="VWT80"/>
      <c r="VWU80"/>
      <c r="VWV80"/>
      <c r="VWW80"/>
      <c r="VWX80"/>
      <c r="VWY80"/>
      <c r="VWZ80"/>
      <c r="VXA80"/>
      <c r="VXB80"/>
      <c r="VXC80"/>
      <c r="VXD80"/>
      <c r="VXE80"/>
      <c r="VXF80"/>
      <c r="VXG80"/>
      <c r="VXH80"/>
      <c r="VXI80"/>
      <c r="VXJ80"/>
      <c r="VXK80"/>
      <c r="VXL80"/>
      <c r="VXM80"/>
      <c r="VXN80"/>
      <c r="VXO80"/>
      <c r="VXP80"/>
      <c r="VXQ80"/>
      <c r="VXR80"/>
      <c r="VXS80"/>
      <c r="VXT80"/>
      <c r="VXU80"/>
      <c r="VXV80"/>
      <c r="VXW80"/>
      <c r="VXX80"/>
      <c r="VXY80"/>
      <c r="VXZ80"/>
      <c r="VYA80"/>
      <c r="VYB80"/>
      <c r="VYC80"/>
      <c r="VYD80"/>
      <c r="VYE80"/>
      <c r="VYF80"/>
      <c r="VYG80"/>
      <c r="VYH80"/>
      <c r="VYI80"/>
      <c r="VYJ80"/>
      <c r="VYK80"/>
      <c r="VYL80"/>
      <c r="VYM80"/>
      <c r="VYN80"/>
      <c r="VYO80"/>
      <c r="VYP80"/>
      <c r="VYQ80"/>
      <c r="VYR80"/>
      <c r="VYS80"/>
      <c r="VYT80"/>
      <c r="VYU80"/>
      <c r="VYV80"/>
      <c r="VYW80"/>
      <c r="VYX80"/>
      <c r="VYY80"/>
      <c r="VYZ80"/>
      <c r="VZA80"/>
      <c r="VZB80"/>
      <c r="VZC80"/>
      <c r="VZD80"/>
      <c r="VZE80"/>
      <c r="VZF80"/>
      <c r="VZG80"/>
      <c r="VZH80"/>
      <c r="VZI80"/>
      <c r="VZJ80"/>
      <c r="VZK80"/>
      <c r="VZL80"/>
      <c r="VZM80"/>
      <c r="VZN80"/>
      <c r="VZO80"/>
      <c r="VZP80"/>
      <c r="VZQ80"/>
      <c r="VZR80"/>
      <c r="VZS80"/>
      <c r="VZT80"/>
      <c r="VZU80"/>
      <c r="VZV80"/>
      <c r="VZW80"/>
      <c r="VZX80"/>
      <c r="VZY80"/>
      <c r="VZZ80"/>
      <c r="WAA80"/>
      <c r="WAB80"/>
      <c r="WAC80"/>
      <c r="WAD80"/>
      <c r="WAE80"/>
      <c r="WAF80"/>
      <c r="WAG80"/>
      <c r="WAH80"/>
      <c r="WAI80"/>
      <c r="WAJ80"/>
      <c r="WAK80"/>
      <c r="WAL80"/>
      <c r="WAM80"/>
      <c r="WAN80"/>
      <c r="WAO80"/>
      <c r="WAP80"/>
      <c r="WAQ80"/>
      <c r="WAR80"/>
      <c r="WAS80"/>
      <c r="WAT80"/>
      <c r="WAU80"/>
      <c r="WAV80"/>
      <c r="WAW80"/>
      <c r="WAX80"/>
      <c r="WAY80"/>
      <c r="WAZ80"/>
      <c r="WBA80"/>
      <c r="WBB80"/>
      <c r="WBC80"/>
      <c r="WBD80"/>
      <c r="WBE80"/>
      <c r="WBF80"/>
      <c r="WBG80"/>
      <c r="WBH80"/>
      <c r="WBI80"/>
      <c r="WBJ80"/>
      <c r="WBK80"/>
      <c r="WBL80"/>
      <c r="WBM80"/>
      <c r="WBN80"/>
      <c r="WBO80"/>
      <c r="WBP80"/>
      <c r="WBQ80"/>
      <c r="WBR80"/>
      <c r="WBS80"/>
      <c r="WBT80"/>
      <c r="WBU80"/>
      <c r="WBV80"/>
      <c r="WBW80"/>
      <c r="WBX80"/>
      <c r="WBY80"/>
      <c r="WBZ80"/>
      <c r="WCA80"/>
      <c r="WCB80"/>
      <c r="WCC80"/>
      <c r="WCD80"/>
      <c r="WCE80"/>
      <c r="WCF80"/>
      <c r="WCG80"/>
      <c r="WCH80"/>
      <c r="WCI80"/>
      <c r="WCJ80"/>
      <c r="WCK80"/>
      <c r="WCL80"/>
      <c r="WCM80"/>
      <c r="WCN80"/>
      <c r="WCO80"/>
      <c r="WCP80"/>
      <c r="WCQ80"/>
      <c r="WCR80"/>
      <c r="WCS80"/>
      <c r="WCT80"/>
      <c r="WCU80"/>
      <c r="WCV80"/>
      <c r="WCW80"/>
      <c r="WCX80"/>
      <c r="WCY80"/>
      <c r="WCZ80"/>
      <c r="WDA80"/>
      <c r="WDB80"/>
      <c r="WDC80"/>
      <c r="WDD80"/>
      <c r="WDE80"/>
      <c r="WDF80"/>
      <c r="WDG80"/>
      <c r="WDH80"/>
      <c r="WDI80"/>
      <c r="WDJ80"/>
      <c r="WDK80"/>
      <c r="WDL80"/>
      <c r="WDM80"/>
      <c r="WDN80"/>
      <c r="WDO80"/>
      <c r="WDP80"/>
      <c r="WDQ80"/>
      <c r="WDR80"/>
      <c r="WDS80"/>
      <c r="WDT80"/>
      <c r="WDU80"/>
      <c r="WDV80"/>
      <c r="WDW80"/>
      <c r="WDX80"/>
      <c r="WDY80"/>
      <c r="WDZ80"/>
      <c r="WEA80"/>
      <c r="WEB80"/>
      <c r="WEC80"/>
      <c r="WED80"/>
      <c r="WEE80"/>
      <c r="WEF80"/>
      <c r="WEG80"/>
      <c r="WEH80"/>
      <c r="WEI80"/>
      <c r="WEJ80"/>
      <c r="WEK80"/>
      <c r="WEL80"/>
      <c r="WEM80"/>
      <c r="WEN80"/>
      <c r="WEO80"/>
      <c r="WEP80"/>
      <c r="WEQ80"/>
      <c r="WER80"/>
      <c r="WES80"/>
      <c r="WET80"/>
      <c r="WEU80"/>
      <c r="WEV80"/>
      <c r="WEW80"/>
      <c r="WEX80"/>
      <c r="WEY80"/>
      <c r="WEZ80"/>
      <c r="WFA80"/>
      <c r="WFB80"/>
      <c r="WFC80"/>
      <c r="WFD80"/>
      <c r="WFE80"/>
      <c r="WFF80"/>
      <c r="WFG80"/>
      <c r="WFH80"/>
      <c r="WFI80"/>
      <c r="WFJ80"/>
      <c r="WFK80"/>
      <c r="WFL80"/>
      <c r="WFM80"/>
      <c r="WFN80"/>
      <c r="WFO80"/>
      <c r="WFP80"/>
      <c r="WFQ80"/>
      <c r="WFR80"/>
      <c r="WFS80"/>
      <c r="WFT80"/>
      <c r="WFU80"/>
      <c r="WFV80"/>
      <c r="WFW80"/>
      <c r="WFX80"/>
      <c r="WFY80"/>
      <c r="WFZ80"/>
      <c r="WGA80"/>
      <c r="WGB80"/>
      <c r="WGC80"/>
      <c r="WGD80"/>
      <c r="WGE80"/>
      <c r="WGF80"/>
      <c r="WGG80"/>
      <c r="WGH80"/>
      <c r="WGI80"/>
      <c r="WGJ80"/>
      <c r="WGK80"/>
      <c r="WGL80"/>
      <c r="WGM80"/>
      <c r="WGN80"/>
      <c r="WGO80"/>
      <c r="WGP80"/>
      <c r="WGQ80"/>
      <c r="WGR80"/>
      <c r="WGS80"/>
      <c r="WGT80"/>
      <c r="WGU80"/>
      <c r="WGV80"/>
      <c r="WGW80"/>
      <c r="WGX80"/>
      <c r="WGY80"/>
      <c r="WGZ80"/>
      <c r="WHA80"/>
      <c r="WHB80"/>
      <c r="WHC80"/>
      <c r="WHD80"/>
      <c r="WHE80"/>
      <c r="WHF80"/>
      <c r="WHG80"/>
      <c r="WHH80"/>
      <c r="WHI80"/>
      <c r="WHJ80"/>
      <c r="WHK80"/>
      <c r="WHL80"/>
      <c r="WHM80"/>
      <c r="WHN80"/>
      <c r="WHO80"/>
      <c r="WHP80"/>
      <c r="WHQ80"/>
      <c r="WHR80"/>
      <c r="WHS80"/>
      <c r="WHT80"/>
      <c r="WHU80"/>
      <c r="WHV80"/>
      <c r="WHW80"/>
      <c r="WHX80"/>
      <c r="WHY80"/>
      <c r="WHZ80"/>
      <c r="WIA80"/>
      <c r="WIB80"/>
      <c r="WIC80"/>
      <c r="WID80"/>
      <c r="WIE80"/>
      <c r="WIF80"/>
      <c r="WIG80"/>
      <c r="WIH80"/>
      <c r="WII80"/>
      <c r="WIJ80"/>
      <c r="WIK80"/>
      <c r="WIL80"/>
      <c r="WIM80"/>
      <c r="WIN80"/>
      <c r="WIO80"/>
      <c r="WIP80"/>
      <c r="WIQ80"/>
      <c r="WIR80"/>
      <c r="WIS80"/>
      <c r="WIT80"/>
      <c r="WIU80"/>
      <c r="WIV80"/>
      <c r="WIW80"/>
      <c r="WIX80"/>
      <c r="WIY80"/>
      <c r="WIZ80"/>
      <c r="WJA80"/>
      <c r="WJB80"/>
      <c r="WJC80"/>
      <c r="WJD80"/>
      <c r="WJE80"/>
      <c r="WJF80"/>
      <c r="WJG80"/>
      <c r="WJH80"/>
      <c r="WJI80"/>
      <c r="WJJ80"/>
      <c r="WJK80"/>
      <c r="WJL80"/>
      <c r="WJM80"/>
      <c r="WJN80"/>
      <c r="WJO80"/>
      <c r="WJP80"/>
      <c r="WJQ80"/>
      <c r="WJR80"/>
      <c r="WJS80"/>
      <c r="WJT80"/>
      <c r="WJU80"/>
      <c r="WJV80"/>
      <c r="WJW80"/>
      <c r="WJX80"/>
      <c r="WJY80"/>
      <c r="WJZ80"/>
      <c r="WKA80"/>
      <c r="WKB80"/>
      <c r="WKC80"/>
      <c r="WKD80"/>
      <c r="WKE80"/>
      <c r="WKF80"/>
      <c r="WKG80"/>
      <c r="WKH80"/>
      <c r="WKI80"/>
      <c r="WKJ80"/>
      <c r="WKK80"/>
      <c r="WKL80"/>
      <c r="WKM80"/>
      <c r="WKN80"/>
      <c r="WKO80"/>
      <c r="WKP80"/>
      <c r="WKQ80"/>
      <c r="WKR80"/>
      <c r="WKS80"/>
      <c r="WKT80"/>
      <c r="WKU80"/>
      <c r="WKV80"/>
      <c r="WKW80"/>
      <c r="WKX80"/>
      <c r="WKY80"/>
      <c r="WKZ80"/>
      <c r="WLA80"/>
      <c r="WLB80"/>
      <c r="WLC80"/>
      <c r="WLD80"/>
      <c r="WLE80"/>
      <c r="WLF80"/>
      <c r="WLG80"/>
      <c r="WLH80"/>
      <c r="WLI80"/>
      <c r="WLJ80"/>
      <c r="WLK80"/>
      <c r="WLL80"/>
      <c r="WLM80"/>
      <c r="WLN80"/>
      <c r="WLO80"/>
      <c r="WLP80"/>
      <c r="WLQ80"/>
      <c r="WLR80"/>
      <c r="WLS80"/>
      <c r="WLT80"/>
      <c r="WLU80"/>
      <c r="WLV80"/>
      <c r="WLW80"/>
      <c r="WLX80"/>
      <c r="WLY80"/>
      <c r="WLZ80"/>
      <c r="WMA80"/>
      <c r="WMB80"/>
      <c r="WMC80"/>
      <c r="WMD80"/>
      <c r="WME80"/>
      <c r="WMF80"/>
      <c r="WMG80"/>
      <c r="WMH80"/>
      <c r="WMI80"/>
      <c r="WMJ80"/>
      <c r="WMK80"/>
      <c r="WML80"/>
      <c r="WMM80"/>
      <c r="WMN80"/>
      <c r="WMO80"/>
      <c r="WMP80"/>
      <c r="WMQ80"/>
      <c r="WMR80"/>
      <c r="WMS80"/>
      <c r="WMT80"/>
      <c r="WMU80"/>
      <c r="WMV80"/>
      <c r="WMW80"/>
      <c r="WMX80"/>
      <c r="WMY80"/>
      <c r="WMZ80"/>
      <c r="WNA80"/>
      <c r="WNB80"/>
      <c r="WNC80"/>
      <c r="WND80"/>
      <c r="WNE80"/>
      <c r="WNF80"/>
      <c r="WNG80"/>
      <c r="WNH80"/>
      <c r="WNI80"/>
      <c r="WNJ80"/>
      <c r="WNK80"/>
      <c r="WNL80"/>
      <c r="WNM80"/>
      <c r="WNN80"/>
      <c r="WNO80"/>
      <c r="WNP80"/>
      <c r="WNQ80"/>
      <c r="WNR80"/>
      <c r="WNS80"/>
      <c r="WNT80"/>
      <c r="WNU80"/>
      <c r="WNV80"/>
      <c r="WNW80"/>
      <c r="WNX80"/>
      <c r="WNY80"/>
      <c r="WNZ80"/>
      <c r="WOA80"/>
      <c r="WOB80"/>
      <c r="WOC80"/>
      <c r="WOD80"/>
      <c r="WOE80"/>
      <c r="WOF80"/>
      <c r="WOG80"/>
      <c r="WOH80"/>
      <c r="WOI80"/>
      <c r="WOJ80"/>
      <c r="WOK80"/>
      <c r="WOL80"/>
      <c r="WOM80"/>
      <c r="WON80"/>
      <c r="WOO80"/>
      <c r="WOP80"/>
      <c r="WOQ80"/>
      <c r="WOR80"/>
      <c r="WOS80"/>
      <c r="WOT80"/>
      <c r="WOU80"/>
      <c r="WOV80"/>
      <c r="WOW80"/>
      <c r="WOX80"/>
      <c r="WOY80"/>
      <c r="WOZ80"/>
      <c r="WPA80"/>
      <c r="WPB80"/>
      <c r="WPC80"/>
      <c r="WPD80"/>
      <c r="WPE80"/>
      <c r="WPF80"/>
      <c r="WPG80"/>
      <c r="WPH80"/>
      <c r="WPI80"/>
      <c r="WPJ80"/>
      <c r="WPK80"/>
      <c r="WPL80"/>
      <c r="WPM80"/>
      <c r="WPN80"/>
      <c r="WPO80"/>
      <c r="WPP80"/>
      <c r="WPQ80"/>
      <c r="WPR80"/>
      <c r="WPS80"/>
      <c r="WPT80"/>
      <c r="WPU80"/>
      <c r="WPV80"/>
      <c r="WPW80"/>
      <c r="WPX80"/>
      <c r="WPY80"/>
      <c r="WPZ80"/>
      <c r="WQA80"/>
      <c r="WQB80"/>
      <c r="WQC80"/>
      <c r="WQD80"/>
      <c r="WQE80"/>
      <c r="WQF80"/>
      <c r="WQG80"/>
      <c r="WQH80"/>
      <c r="WQI80"/>
      <c r="WQJ80"/>
      <c r="WQK80"/>
      <c r="WQL80"/>
      <c r="WQM80"/>
      <c r="WQN80"/>
      <c r="WQO80"/>
      <c r="WQP80"/>
      <c r="WQQ80"/>
      <c r="WQR80"/>
      <c r="WQS80"/>
      <c r="WQT80"/>
      <c r="WQU80"/>
      <c r="WQV80"/>
      <c r="WQW80"/>
      <c r="WQX80"/>
      <c r="WQY80"/>
      <c r="WQZ80"/>
      <c r="WRA80"/>
      <c r="WRB80"/>
      <c r="WRC80"/>
      <c r="WRD80"/>
      <c r="WRE80"/>
      <c r="WRF80"/>
      <c r="WRG80"/>
      <c r="WRH80"/>
      <c r="WRI80"/>
      <c r="WRJ80"/>
      <c r="WRK80"/>
      <c r="WRL80"/>
      <c r="WRM80"/>
      <c r="WRN80"/>
      <c r="WRO80"/>
      <c r="WRP80"/>
      <c r="WRQ80"/>
      <c r="WRR80"/>
      <c r="WRS80"/>
      <c r="WRT80"/>
      <c r="WRU80"/>
      <c r="WRV80"/>
      <c r="WRW80"/>
      <c r="WRX80"/>
      <c r="WRY80"/>
      <c r="WRZ80"/>
      <c r="WSA80"/>
      <c r="WSB80"/>
      <c r="WSC80"/>
      <c r="WSD80"/>
      <c r="WSE80"/>
      <c r="WSF80"/>
      <c r="WSG80"/>
      <c r="WSH80"/>
      <c r="WSI80"/>
      <c r="WSJ80"/>
      <c r="WSK80"/>
      <c r="WSL80"/>
      <c r="WSM80"/>
      <c r="WSN80"/>
      <c r="WSO80"/>
      <c r="WSP80"/>
      <c r="WSQ80"/>
      <c r="WSR80"/>
      <c r="WSS80"/>
      <c r="WST80"/>
      <c r="WSU80"/>
      <c r="WSV80"/>
      <c r="WSW80"/>
      <c r="WSX80"/>
      <c r="WSY80"/>
      <c r="WSZ80"/>
      <c r="WTA80"/>
      <c r="WTB80"/>
      <c r="WTC80"/>
      <c r="WTD80"/>
      <c r="WTE80"/>
      <c r="WTF80"/>
      <c r="WTG80"/>
      <c r="WTH80"/>
      <c r="WTI80"/>
      <c r="WTJ80"/>
      <c r="WTK80"/>
      <c r="WTL80"/>
      <c r="WTM80"/>
      <c r="WTN80"/>
      <c r="WTO80"/>
      <c r="WTP80"/>
      <c r="WTQ80"/>
      <c r="WTR80"/>
      <c r="WTS80"/>
      <c r="WTT80"/>
      <c r="WTU80"/>
      <c r="WTV80"/>
      <c r="WTW80"/>
      <c r="WTX80"/>
      <c r="WTY80"/>
      <c r="WTZ80"/>
      <c r="WUA80"/>
      <c r="WUB80"/>
      <c r="WUC80"/>
      <c r="WUD80"/>
      <c r="WUE80"/>
      <c r="WUF80"/>
      <c r="WUG80"/>
      <c r="WUH80"/>
      <c r="WUI80"/>
      <c r="WUJ80"/>
      <c r="WUK80"/>
      <c r="WUL80"/>
      <c r="WUM80"/>
      <c r="WUN80"/>
      <c r="WUO80"/>
      <c r="WUP80"/>
      <c r="WUQ80"/>
      <c r="WUR80"/>
      <c r="WUS80"/>
      <c r="WUT80"/>
      <c r="WUU80"/>
      <c r="WUV80"/>
      <c r="WUW80"/>
      <c r="WUX80"/>
      <c r="WUY80"/>
      <c r="WUZ80"/>
      <c r="WVA80"/>
      <c r="WVB80"/>
      <c r="WVC80"/>
      <c r="WVD80"/>
      <c r="WVE80"/>
      <c r="WVF80"/>
      <c r="WVG80"/>
      <c r="WVH80"/>
      <c r="WVI80"/>
      <c r="WVJ80"/>
      <c r="WVK80"/>
      <c r="WVL80"/>
      <c r="WVM80"/>
      <c r="WVN80"/>
      <c r="WVO80"/>
      <c r="WVP80"/>
      <c r="WVQ80"/>
      <c r="WVR80"/>
      <c r="WVS80"/>
      <c r="WVT80"/>
      <c r="WVU80"/>
      <c r="WVV80"/>
      <c r="WVW80"/>
      <c r="WVX80"/>
      <c r="WVY80"/>
      <c r="WVZ80"/>
      <c r="WWA80"/>
      <c r="WWB80"/>
      <c r="WWC80"/>
      <c r="WWD80"/>
      <c r="WWE80"/>
      <c r="WWF80"/>
      <c r="WWG80"/>
      <c r="WWH80"/>
      <c r="WWI80"/>
      <c r="WWJ80"/>
      <c r="WWK80"/>
      <c r="WWL80"/>
      <c r="WWM80"/>
      <c r="WWN80"/>
      <c r="WWO80"/>
      <c r="WWP80"/>
      <c r="WWQ80"/>
      <c r="WWR80"/>
      <c r="WWS80"/>
      <c r="WWT80"/>
      <c r="WWU80"/>
      <c r="WWV80"/>
      <c r="WWW80"/>
      <c r="WWX80"/>
      <c r="WWY80"/>
      <c r="WWZ80"/>
      <c r="WXA80"/>
      <c r="WXB80"/>
      <c r="WXC80"/>
      <c r="WXD80"/>
      <c r="WXE80"/>
      <c r="WXF80"/>
      <c r="WXG80"/>
      <c r="WXH80"/>
      <c r="WXI80"/>
      <c r="WXJ80"/>
      <c r="WXK80"/>
      <c r="WXL80"/>
      <c r="WXM80"/>
      <c r="WXN80"/>
      <c r="WXO80"/>
      <c r="WXP80"/>
      <c r="WXQ80"/>
      <c r="WXR80"/>
      <c r="WXS80"/>
      <c r="WXT80"/>
      <c r="WXU80"/>
      <c r="WXV80"/>
      <c r="WXW80"/>
      <c r="WXX80"/>
      <c r="WXY80"/>
      <c r="WXZ80"/>
      <c r="WYA80"/>
      <c r="WYB80"/>
      <c r="WYC80"/>
      <c r="WYD80"/>
      <c r="WYE80"/>
      <c r="WYF80"/>
      <c r="WYG80"/>
      <c r="WYH80"/>
      <c r="WYI80"/>
      <c r="WYJ80"/>
      <c r="WYK80"/>
      <c r="WYL80"/>
      <c r="WYM80"/>
      <c r="WYN80"/>
      <c r="WYO80"/>
      <c r="WYP80"/>
      <c r="WYQ80"/>
      <c r="WYR80"/>
      <c r="WYS80"/>
      <c r="WYT80"/>
      <c r="WYU80"/>
      <c r="WYV80"/>
      <c r="WYW80"/>
      <c r="WYX80"/>
      <c r="WYY80"/>
      <c r="WYZ80"/>
      <c r="WZA80"/>
      <c r="WZB80"/>
      <c r="WZC80"/>
      <c r="WZD80"/>
      <c r="WZE80"/>
      <c r="WZF80"/>
      <c r="WZG80"/>
      <c r="WZH80"/>
      <c r="WZI80"/>
      <c r="WZJ80"/>
      <c r="WZK80"/>
      <c r="WZL80"/>
      <c r="WZM80"/>
      <c r="WZN80"/>
      <c r="WZO80"/>
      <c r="WZP80"/>
      <c r="WZQ80"/>
      <c r="WZR80"/>
      <c r="WZS80"/>
      <c r="WZT80"/>
      <c r="WZU80"/>
      <c r="WZV80"/>
      <c r="WZW80"/>
      <c r="WZX80"/>
      <c r="WZY80"/>
      <c r="WZZ80"/>
      <c r="XAA80"/>
      <c r="XAB80"/>
      <c r="XAC80"/>
      <c r="XAD80"/>
      <c r="XAE80"/>
      <c r="XAF80"/>
      <c r="XAG80"/>
      <c r="XAH80"/>
      <c r="XAI80"/>
      <c r="XAJ80"/>
      <c r="XAK80"/>
      <c r="XAL80"/>
      <c r="XAM80"/>
      <c r="XAN80"/>
      <c r="XAO80"/>
      <c r="XAP80"/>
      <c r="XAQ80"/>
      <c r="XAR80"/>
      <c r="XAS80"/>
      <c r="XAT80"/>
      <c r="XAU80"/>
      <c r="XAV80"/>
      <c r="XAW80"/>
      <c r="XAX80"/>
      <c r="XAY80"/>
      <c r="XAZ80"/>
      <c r="XBA80"/>
      <c r="XBB80"/>
      <c r="XBC80"/>
      <c r="XBD80"/>
      <c r="XBE80"/>
      <c r="XBF80"/>
      <c r="XBG80"/>
      <c r="XBH80"/>
      <c r="XBI80"/>
      <c r="XBJ80"/>
      <c r="XBK80"/>
      <c r="XBL80"/>
      <c r="XBM80"/>
      <c r="XBN80"/>
      <c r="XBO80"/>
      <c r="XBP80"/>
      <c r="XBQ80"/>
      <c r="XBR80"/>
      <c r="XBS80"/>
      <c r="XBT80"/>
      <c r="XBU80"/>
      <c r="XBV80"/>
      <c r="XBW80"/>
      <c r="XBX80"/>
      <c r="XBY80"/>
      <c r="XBZ80"/>
      <c r="XCA80"/>
      <c r="XCB80"/>
      <c r="XCC80"/>
      <c r="XCD80"/>
      <c r="XCE80"/>
      <c r="XCF80"/>
      <c r="XCG80"/>
      <c r="XCH80"/>
      <c r="XCI80"/>
      <c r="XCJ80"/>
      <c r="XCK80"/>
      <c r="XCL80"/>
      <c r="XCM80"/>
      <c r="XCN80"/>
      <c r="XCO80"/>
      <c r="XCP80"/>
      <c r="XCQ80"/>
      <c r="XCR80"/>
      <c r="XCS80"/>
      <c r="XCT80"/>
      <c r="XCU80"/>
      <c r="XCV80"/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  <c r="XEX80"/>
      <c r="XEY80"/>
      <c r="XEZ80"/>
      <c r="XFA80"/>
      <c r="XFB80"/>
    </row>
    <row r="81" spans="1:16382" s="6" customFormat="1">
      <c r="A81"/>
      <c r="B81"/>
      <c r="C81"/>
      <c r="D81"/>
      <c r="E81"/>
      <c r="F81"/>
      <c r="G81"/>
      <c r="H81"/>
      <c r="I81"/>
      <c r="J81" s="79"/>
      <c r="K81"/>
      <c r="L81" s="8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  <c r="XEX81"/>
      <c r="XEY81"/>
      <c r="XEZ81"/>
      <c r="XFA81"/>
      <c r="XFB81"/>
    </row>
    <row r="82" spans="1:16382" s="6" customFormat="1">
      <c r="A82"/>
      <c r="B82"/>
      <c r="C82"/>
      <c r="D82"/>
      <c r="E82"/>
      <c r="F82"/>
      <c r="G82"/>
      <c r="H82"/>
      <c r="I82"/>
      <c r="J82" s="79"/>
      <c r="K82"/>
      <c r="L82" s="8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  <c r="XEX82"/>
      <c r="XEY82"/>
      <c r="XEZ82"/>
      <c r="XFA82"/>
      <c r="XFB82"/>
    </row>
    <row r="83" spans="1:16382" s="6" customFormat="1">
      <c r="A83"/>
      <c r="B83"/>
      <c r="C83"/>
      <c r="D83"/>
      <c r="E83"/>
      <c r="F83"/>
      <c r="G83"/>
      <c r="H83"/>
      <c r="I83"/>
      <c r="J83" s="79"/>
      <c r="K83"/>
      <c r="L83" s="8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  <c r="URD83"/>
      <c r="URE83"/>
      <c r="URF83"/>
      <c r="URG83"/>
      <c r="URH83"/>
      <c r="URI83"/>
      <c r="URJ83"/>
      <c r="URK83"/>
      <c r="URL83"/>
      <c r="URM83"/>
      <c r="URN83"/>
      <c r="URO83"/>
      <c r="URP83"/>
      <c r="URQ83"/>
      <c r="URR83"/>
      <c r="URS83"/>
      <c r="URT83"/>
      <c r="URU83"/>
      <c r="URV83"/>
      <c r="URW83"/>
      <c r="URX83"/>
      <c r="URY83"/>
      <c r="URZ83"/>
      <c r="USA83"/>
      <c r="USB83"/>
      <c r="USC83"/>
      <c r="USD83"/>
      <c r="USE83"/>
      <c r="USF83"/>
      <c r="USG83"/>
      <c r="USH83"/>
      <c r="USI83"/>
      <c r="USJ83"/>
      <c r="USK83"/>
      <c r="USL83"/>
      <c r="USM83"/>
      <c r="USN83"/>
      <c r="USO83"/>
      <c r="USP83"/>
      <c r="USQ83"/>
      <c r="USR83"/>
      <c r="USS83"/>
      <c r="UST83"/>
      <c r="USU83"/>
      <c r="USV83"/>
      <c r="USW83"/>
      <c r="USX83"/>
      <c r="USY83"/>
      <c r="USZ83"/>
      <c r="UTA83"/>
      <c r="UTB83"/>
      <c r="UTC83"/>
      <c r="UTD83"/>
      <c r="UTE83"/>
      <c r="UTF83"/>
      <c r="UTG83"/>
      <c r="UTH83"/>
      <c r="UTI83"/>
      <c r="UTJ83"/>
      <c r="UTK83"/>
      <c r="UTL83"/>
      <c r="UTM83"/>
      <c r="UTN83"/>
      <c r="UTO83"/>
      <c r="UTP83"/>
      <c r="UTQ83"/>
      <c r="UTR83"/>
      <c r="UTS83"/>
      <c r="UTT83"/>
      <c r="UTU83"/>
      <c r="UTV83"/>
      <c r="UTW83"/>
      <c r="UTX83"/>
      <c r="UTY83"/>
      <c r="UTZ83"/>
      <c r="UUA83"/>
      <c r="UUB83"/>
      <c r="UUC83"/>
      <c r="UUD83"/>
      <c r="UUE83"/>
      <c r="UUF83"/>
      <c r="UUG83"/>
      <c r="UUH83"/>
      <c r="UUI83"/>
      <c r="UUJ83"/>
      <c r="UUK83"/>
      <c r="UUL83"/>
      <c r="UUM83"/>
      <c r="UUN83"/>
      <c r="UUO83"/>
      <c r="UUP83"/>
      <c r="UUQ83"/>
      <c r="UUR83"/>
      <c r="UUS83"/>
      <c r="UUT83"/>
      <c r="UUU83"/>
      <c r="UUV83"/>
      <c r="UUW83"/>
      <c r="UUX83"/>
      <c r="UUY83"/>
      <c r="UUZ83"/>
      <c r="UVA83"/>
      <c r="UVB83"/>
      <c r="UVC83"/>
      <c r="UVD83"/>
      <c r="UVE83"/>
      <c r="UVF83"/>
      <c r="UVG83"/>
      <c r="UVH83"/>
      <c r="UVI83"/>
      <c r="UVJ83"/>
      <c r="UVK83"/>
      <c r="UVL83"/>
      <c r="UVM83"/>
      <c r="UVN83"/>
      <c r="UVO83"/>
      <c r="UVP83"/>
      <c r="UVQ83"/>
      <c r="UVR83"/>
      <c r="UVS83"/>
      <c r="UVT83"/>
      <c r="UVU83"/>
      <c r="UVV83"/>
      <c r="UVW83"/>
      <c r="UVX83"/>
      <c r="UVY83"/>
      <c r="UVZ83"/>
      <c r="UWA83"/>
      <c r="UWB83"/>
      <c r="UWC83"/>
      <c r="UWD83"/>
      <c r="UWE83"/>
      <c r="UWF83"/>
      <c r="UWG83"/>
      <c r="UWH83"/>
      <c r="UWI83"/>
      <c r="UWJ83"/>
      <c r="UWK83"/>
      <c r="UWL83"/>
      <c r="UWM83"/>
      <c r="UWN83"/>
      <c r="UWO83"/>
      <c r="UWP83"/>
      <c r="UWQ83"/>
      <c r="UWR83"/>
      <c r="UWS83"/>
      <c r="UWT83"/>
      <c r="UWU83"/>
      <c r="UWV83"/>
      <c r="UWW83"/>
      <c r="UWX83"/>
      <c r="UWY83"/>
      <c r="UWZ83"/>
      <c r="UXA83"/>
      <c r="UXB83"/>
      <c r="UXC83"/>
      <c r="UXD83"/>
      <c r="UXE83"/>
      <c r="UXF83"/>
      <c r="UXG83"/>
      <c r="UXH83"/>
      <c r="UXI83"/>
      <c r="UXJ83"/>
      <c r="UXK83"/>
      <c r="UXL83"/>
      <c r="UXM83"/>
      <c r="UXN83"/>
      <c r="UXO83"/>
      <c r="UXP83"/>
      <c r="UXQ83"/>
      <c r="UXR83"/>
      <c r="UXS83"/>
      <c r="UXT83"/>
      <c r="UXU83"/>
      <c r="UXV83"/>
      <c r="UXW83"/>
      <c r="UXX83"/>
      <c r="UXY83"/>
      <c r="UXZ83"/>
      <c r="UYA83"/>
      <c r="UYB83"/>
      <c r="UYC83"/>
      <c r="UYD83"/>
      <c r="UYE83"/>
      <c r="UYF83"/>
      <c r="UYG83"/>
      <c r="UYH83"/>
      <c r="UYI83"/>
      <c r="UYJ83"/>
      <c r="UYK83"/>
      <c r="UYL83"/>
      <c r="UYM83"/>
      <c r="UYN83"/>
      <c r="UYO83"/>
      <c r="UYP83"/>
      <c r="UYQ83"/>
      <c r="UYR83"/>
      <c r="UYS83"/>
      <c r="UYT83"/>
      <c r="UYU83"/>
      <c r="UYV83"/>
      <c r="UYW83"/>
      <c r="UYX83"/>
      <c r="UYY83"/>
      <c r="UYZ83"/>
      <c r="UZA83"/>
      <c r="UZB83"/>
      <c r="UZC83"/>
      <c r="UZD83"/>
      <c r="UZE83"/>
      <c r="UZF83"/>
      <c r="UZG83"/>
      <c r="UZH83"/>
      <c r="UZI83"/>
      <c r="UZJ83"/>
      <c r="UZK83"/>
      <c r="UZL83"/>
      <c r="UZM83"/>
      <c r="UZN83"/>
      <c r="UZO83"/>
      <c r="UZP83"/>
      <c r="UZQ83"/>
      <c r="UZR83"/>
      <c r="UZS83"/>
      <c r="UZT83"/>
      <c r="UZU83"/>
      <c r="UZV83"/>
      <c r="UZW83"/>
      <c r="UZX83"/>
      <c r="UZY83"/>
      <c r="UZZ83"/>
      <c r="VAA83"/>
      <c r="VAB83"/>
      <c r="VAC83"/>
      <c r="VAD83"/>
      <c r="VAE83"/>
      <c r="VAF83"/>
      <c r="VAG83"/>
      <c r="VAH83"/>
      <c r="VAI83"/>
      <c r="VAJ83"/>
      <c r="VAK83"/>
      <c r="VAL83"/>
      <c r="VAM83"/>
      <c r="VAN83"/>
      <c r="VAO83"/>
      <c r="VAP83"/>
      <c r="VAQ83"/>
      <c r="VAR83"/>
      <c r="VAS83"/>
      <c r="VAT83"/>
      <c r="VAU83"/>
      <c r="VAV83"/>
      <c r="VAW83"/>
      <c r="VAX83"/>
      <c r="VAY83"/>
      <c r="VAZ83"/>
      <c r="VBA83"/>
      <c r="VBB83"/>
      <c r="VBC83"/>
      <c r="VBD83"/>
      <c r="VBE83"/>
      <c r="VBF83"/>
      <c r="VBG83"/>
      <c r="VBH83"/>
      <c r="VBI83"/>
      <c r="VBJ83"/>
      <c r="VBK83"/>
      <c r="VBL83"/>
      <c r="VBM83"/>
      <c r="VBN83"/>
      <c r="VBO83"/>
      <c r="VBP83"/>
      <c r="VBQ83"/>
      <c r="VBR83"/>
      <c r="VBS83"/>
      <c r="VBT83"/>
      <c r="VBU83"/>
      <c r="VBV83"/>
      <c r="VBW83"/>
      <c r="VBX83"/>
      <c r="VBY83"/>
      <c r="VBZ83"/>
      <c r="VCA83"/>
      <c r="VCB83"/>
      <c r="VCC83"/>
      <c r="VCD83"/>
      <c r="VCE83"/>
      <c r="VCF83"/>
      <c r="VCG83"/>
      <c r="VCH83"/>
      <c r="VCI83"/>
      <c r="VCJ83"/>
      <c r="VCK83"/>
      <c r="VCL83"/>
      <c r="VCM83"/>
      <c r="VCN83"/>
      <c r="VCO83"/>
      <c r="VCP83"/>
      <c r="VCQ83"/>
      <c r="VCR83"/>
      <c r="VCS83"/>
      <c r="VCT83"/>
      <c r="VCU83"/>
      <c r="VCV83"/>
      <c r="VCW83"/>
      <c r="VCX83"/>
      <c r="VCY83"/>
      <c r="VCZ83"/>
      <c r="VDA83"/>
      <c r="VDB83"/>
      <c r="VDC83"/>
      <c r="VDD83"/>
      <c r="VDE83"/>
      <c r="VDF83"/>
      <c r="VDG83"/>
      <c r="VDH83"/>
      <c r="VDI83"/>
      <c r="VDJ83"/>
      <c r="VDK83"/>
      <c r="VDL83"/>
      <c r="VDM83"/>
      <c r="VDN83"/>
      <c r="VDO83"/>
      <c r="VDP83"/>
      <c r="VDQ83"/>
      <c r="VDR83"/>
      <c r="VDS83"/>
      <c r="VDT83"/>
      <c r="VDU83"/>
      <c r="VDV83"/>
      <c r="VDW83"/>
      <c r="VDX83"/>
      <c r="VDY83"/>
      <c r="VDZ83"/>
      <c r="VEA83"/>
      <c r="VEB83"/>
      <c r="VEC83"/>
      <c r="VED83"/>
      <c r="VEE83"/>
      <c r="VEF83"/>
      <c r="VEG83"/>
      <c r="VEH83"/>
      <c r="VEI83"/>
      <c r="VEJ83"/>
      <c r="VEK83"/>
      <c r="VEL83"/>
      <c r="VEM83"/>
      <c r="VEN83"/>
      <c r="VEO83"/>
      <c r="VEP83"/>
      <c r="VEQ83"/>
      <c r="VER83"/>
      <c r="VES83"/>
      <c r="VET83"/>
      <c r="VEU83"/>
      <c r="VEV83"/>
      <c r="VEW83"/>
      <c r="VEX83"/>
      <c r="VEY83"/>
      <c r="VEZ83"/>
      <c r="VFA83"/>
      <c r="VFB83"/>
      <c r="VFC83"/>
      <c r="VFD83"/>
      <c r="VFE83"/>
      <c r="VFF83"/>
      <c r="VFG83"/>
      <c r="VFH83"/>
      <c r="VFI83"/>
      <c r="VFJ83"/>
      <c r="VFK83"/>
      <c r="VFL83"/>
      <c r="VFM83"/>
      <c r="VFN83"/>
      <c r="VFO83"/>
      <c r="VFP83"/>
      <c r="VFQ83"/>
      <c r="VFR83"/>
      <c r="VFS83"/>
      <c r="VFT83"/>
      <c r="VFU83"/>
      <c r="VFV83"/>
      <c r="VFW83"/>
      <c r="VFX83"/>
      <c r="VFY83"/>
      <c r="VFZ83"/>
      <c r="VGA83"/>
      <c r="VGB83"/>
      <c r="VGC83"/>
      <c r="VGD83"/>
      <c r="VGE83"/>
      <c r="VGF83"/>
      <c r="VGG83"/>
      <c r="VGH83"/>
      <c r="VGI83"/>
      <c r="VGJ83"/>
      <c r="VGK83"/>
      <c r="VGL83"/>
      <c r="VGM83"/>
      <c r="VGN83"/>
      <c r="VGO83"/>
      <c r="VGP83"/>
      <c r="VGQ83"/>
      <c r="VGR83"/>
      <c r="VGS83"/>
      <c r="VGT83"/>
      <c r="VGU83"/>
      <c r="VGV83"/>
      <c r="VGW83"/>
      <c r="VGX83"/>
      <c r="VGY83"/>
      <c r="VGZ83"/>
      <c r="VHA83"/>
      <c r="VHB83"/>
      <c r="VHC83"/>
      <c r="VHD83"/>
      <c r="VHE83"/>
      <c r="VHF83"/>
      <c r="VHG83"/>
      <c r="VHH83"/>
      <c r="VHI83"/>
      <c r="VHJ83"/>
      <c r="VHK83"/>
      <c r="VHL83"/>
      <c r="VHM83"/>
      <c r="VHN83"/>
      <c r="VHO83"/>
      <c r="VHP83"/>
      <c r="VHQ83"/>
      <c r="VHR83"/>
      <c r="VHS83"/>
      <c r="VHT83"/>
      <c r="VHU83"/>
      <c r="VHV83"/>
      <c r="VHW83"/>
      <c r="VHX83"/>
      <c r="VHY83"/>
      <c r="VHZ83"/>
      <c r="VIA83"/>
      <c r="VIB83"/>
      <c r="VIC83"/>
      <c r="VID83"/>
      <c r="VIE83"/>
      <c r="VIF83"/>
      <c r="VIG83"/>
      <c r="VIH83"/>
      <c r="VII83"/>
      <c r="VIJ83"/>
      <c r="VIK83"/>
      <c r="VIL83"/>
      <c r="VIM83"/>
      <c r="VIN83"/>
      <c r="VIO83"/>
      <c r="VIP83"/>
      <c r="VIQ83"/>
      <c r="VIR83"/>
      <c r="VIS83"/>
      <c r="VIT83"/>
      <c r="VIU83"/>
      <c r="VIV83"/>
      <c r="VIW83"/>
      <c r="VIX83"/>
      <c r="VIY83"/>
      <c r="VIZ83"/>
      <c r="VJA83"/>
      <c r="VJB83"/>
      <c r="VJC83"/>
      <c r="VJD83"/>
      <c r="VJE83"/>
      <c r="VJF83"/>
      <c r="VJG83"/>
      <c r="VJH83"/>
      <c r="VJI83"/>
      <c r="VJJ83"/>
      <c r="VJK83"/>
      <c r="VJL83"/>
      <c r="VJM83"/>
      <c r="VJN83"/>
      <c r="VJO83"/>
      <c r="VJP83"/>
      <c r="VJQ83"/>
      <c r="VJR83"/>
      <c r="VJS83"/>
      <c r="VJT83"/>
      <c r="VJU83"/>
      <c r="VJV83"/>
      <c r="VJW83"/>
      <c r="VJX83"/>
      <c r="VJY83"/>
      <c r="VJZ83"/>
      <c r="VKA83"/>
      <c r="VKB83"/>
      <c r="VKC83"/>
      <c r="VKD83"/>
      <c r="VKE83"/>
      <c r="VKF83"/>
      <c r="VKG83"/>
      <c r="VKH83"/>
      <c r="VKI83"/>
      <c r="VKJ83"/>
      <c r="VKK83"/>
      <c r="VKL83"/>
      <c r="VKM83"/>
      <c r="VKN83"/>
      <c r="VKO83"/>
      <c r="VKP83"/>
      <c r="VKQ83"/>
      <c r="VKR83"/>
      <c r="VKS83"/>
      <c r="VKT83"/>
      <c r="VKU83"/>
      <c r="VKV83"/>
      <c r="VKW83"/>
      <c r="VKX83"/>
      <c r="VKY83"/>
      <c r="VKZ83"/>
      <c r="VLA83"/>
      <c r="VLB83"/>
      <c r="VLC83"/>
      <c r="VLD83"/>
      <c r="VLE83"/>
      <c r="VLF83"/>
      <c r="VLG83"/>
      <c r="VLH83"/>
      <c r="VLI83"/>
      <c r="VLJ83"/>
      <c r="VLK83"/>
      <c r="VLL83"/>
      <c r="VLM83"/>
      <c r="VLN83"/>
      <c r="VLO83"/>
      <c r="VLP83"/>
      <c r="VLQ83"/>
      <c r="VLR83"/>
      <c r="VLS83"/>
      <c r="VLT83"/>
      <c r="VLU83"/>
      <c r="VLV83"/>
      <c r="VLW83"/>
      <c r="VLX83"/>
      <c r="VLY83"/>
      <c r="VLZ83"/>
      <c r="VMA83"/>
      <c r="VMB83"/>
      <c r="VMC83"/>
      <c r="VMD83"/>
      <c r="VME83"/>
      <c r="VMF83"/>
      <c r="VMG83"/>
      <c r="VMH83"/>
      <c r="VMI83"/>
      <c r="VMJ83"/>
      <c r="VMK83"/>
      <c r="VML83"/>
      <c r="VMM83"/>
      <c r="VMN83"/>
      <c r="VMO83"/>
      <c r="VMP83"/>
      <c r="VMQ83"/>
      <c r="VMR83"/>
      <c r="VMS83"/>
      <c r="VMT83"/>
      <c r="VMU83"/>
      <c r="VMV83"/>
      <c r="VMW83"/>
      <c r="VMX83"/>
      <c r="VMY83"/>
      <c r="VMZ83"/>
      <c r="VNA83"/>
      <c r="VNB83"/>
      <c r="VNC83"/>
      <c r="VND83"/>
      <c r="VNE83"/>
      <c r="VNF83"/>
      <c r="VNG83"/>
      <c r="VNH83"/>
      <c r="VNI83"/>
      <c r="VNJ83"/>
      <c r="VNK83"/>
      <c r="VNL83"/>
      <c r="VNM83"/>
      <c r="VNN83"/>
      <c r="VNO83"/>
      <c r="VNP83"/>
      <c r="VNQ83"/>
      <c r="VNR83"/>
      <c r="VNS83"/>
      <c r="VNT83"/>
      <c r="VNU83"/>
      <c r="VNV83"/>
      <c r="VNW83"/>
      <c r="VNX83"/>
      <c r="VNY83"/>
      <c r="VNZ83"/>
      <c r="VOA83"/>
      <c r="VOB83"/>
      <c r="VOC83"/>
      <c r="VOD83"/>
      <c r="VOE83"/>
      <c r="VOF83"/>
      <c r="VOG83"/>
      <c r="VOH83"/>
      <c r="VOI83"/>
      <c r="VOJ83"/>
      <c r="VOK83"/>
      <c r="VOL83"/>
      <c r="VOM83"/>
      <c r="VON83"/>
      <c r="VOO83"/>
      <c r="VOP83"/>
      <c r="VOQ83"/>
      <c r="VOR83"/>
      <c r="VOS83"/>
      <c r="VOT83"/>
      <c r="VOU83"/>
      <c r="VOV83"/>
      <c r="VOW83"/>
      <c r="VOX83"/>
      <c r="VOY83"/>
      <c r="VOZ83"/>
      <c r="VPA83"/>
      <c r="VPB83"/>
      <c r="VPC83"/>
      <c r="VPD83"/>
      <c r="VPE83"/>
      <c r="VPF83"/>
      <c r="VPG83"/>
      <c r="VPH83"/>
      <c r="VPI83"/>
      <c r="VPJ83"/>
      <c r="VPK83"/>
      <c r="VPL83"/>
      <c r="VPM83"/>
      <c r="VPN83"/>
      <c r="VPO83"/>
      <c r="VPP83"/>
      <c r="VPQ83"/>
      <c r="VPR83"/>
      <c r="VPS83"/>
      <c r="VPT83"/>
      <c r="VPU83"/>
      <c r="VPV83"/>
      <c r="VPW83"/>
      <c r="VPX83"/>
      <c r="VPY83"/>
      <c r="VPZ83"/>
      <c r="VQA83"/>
      <c r="VQB83"/>
      <c r="VQC83"/>
      <c r="VQD83"/>
      <c r="VQE83"/>
      <c r="VQF83"/>
      <c r="VQG83"/>
      <c r="VQH83"/>
      <c r="VQI83"/>
      <c r="VQJ83"/>
      <c r="VQK83"/>
      <c r="VQL83"/>
      <c r="VQM83"/>
      <c r="VQN83"/>
      <c r="VQO83"/>
      <c r="VQP83"/>
      <c r="VQQ83"/>
      <c r="VQR83"/>
      <c r="VQS83"/>
      <c r="VQT83"/>
      <c r="VQU83"/>
      <c r="VQV83"/>
      <c r="VQW83"/>
      <c r="VQX83"/>
      <c r="VQY83"/>
      <c r="VQZ83"/>
      <c r="VRA83"/>
      <c r="VRB83"/>
      <c r="VRC83"/>
      <c r="VRD83"/>
      <c r="VRE83"/>
      <c r="VRF83"/>
      <c r="VRG83"/>
      <c r="VRH83"/>
      <c r="VRI83"/>
      <c r="VRJ83"/>
      <c r="VRK83"/>
      <c r="VRL83"/>
      <c r="VRM83"/>
      <c r="VRN83"/>
      <c r="VRO83"/>
      <c r="VRP83"/>
      <c r="VRQ83"/>
      <c r="VRR83"/>
      <c r="VRS83"/>
      <c r="VRT83"/>
      <c r="VRU83"/>
      <c r="VRV83"/>
      <c r="VRW83"/>
      <c r="VRX83"/>
      <c r="VRY83"/>
      <c r="VRZ83"/>
      <c r="VSA83"/>
      <c r="VSB83"/>
      <c r="VSC83"/>
      <c r="VSD83"/>
      <c r="VSE83"/>
      <c r="VSF83"/>
      <c r="VSG83"/>
      <c r="VSH83"/>
      <c r="VSI83"/>
      <c r="VSJ83"/>
      <c r="VSK83"/>
      <c r="VSL83"/>
      <c r="VSM83"/>
      <c r="VSN83"/>
      <c r="VSO83"/>
      <c r="VSP83"/>
      <c r="VSQ83"/>
      <c r="VSR83"/>
      <c r="VSS83"/>
      <c r="VST83"/>
      <c r="VSU83"/>
      <c r="VSV83"/>
      <c r="VSW83"/>
      <c r="VSX83"/>
      <c r="VSY83"/>
      <c r="VSZ83"/>
      <c r="VTA83"/>
      <c r="VTB83"/>
      <c r="VTC83"/>
      <c r="VTD83"/>
      <c r="VTE83"/>
      <c r="VTF83"/>
      <c r="VTG83"/>
      <c r="VTH83"/>
      <c r="VTI83"/>
      <c r="VTJ83"/>
      <c r="VTK83"/>
      <c r="VTL83"/>
      <c r="VTM83"/>
      <c r="VTN83"/>
      <c r="VTO83"/>
      <c r="VTP83"/>
      <c r="VTQ83"/>
      <c r="VTR83"/>
      <c r="VTS83"/>
      <c r="VTT83"/>
      <c r="VTU83"/>
      <c r="VTV83"/>
      <c r="VTW83"/>
      <c r="VTX83"/>
      <c r="VTY83"/>
      <c r="VTZ83"/>
      <c r="VUA83"/>
      <c r="VUB83"/>
      <c r="VUC83"/>
      <c r="VUD83"/>
      <c r="VUE83"/>
      <c r="VUF83"/>
      <c r="VUG83"/>
      <c r="VUH83"/>
      <c r="VUI83"/>
      <c r="VUJ83"/>
      <c r="VUK83"/>
      <c r="VUL83"/>
      <c r="VUM83"/>
      <c r="VUN83"/>
      <c r="VUO83"/>
      <c r="VUP83"/>
      <c r="VUQ83"/>
      <c r="VUR83"/>
      <c r="VUS83"/>
      <c r="VUT83"/>
      <c r="VUU83"/>
      <c r="VUV83"/>
      <c r="VUW83"/>
      <c r="VUX83"/>
      <c r="VUY83"/>
      <c r="VUZ83"/>
      <c r="VVA83"/>
      <c r="VVB83"/>
      <c r="VVC83"/>
      <c r="VVD83"/>
      <c r="VVE83"/>
      <c r="VVF83"/>
      <c r="VVG83"/>
      <c r="VVH83"/>
      <c r="VVI83"/>
      <c r="VVJ83"/>
      <c r="VVK83"/>
      <c r="VVL83"/>
      <c r="VVM83"/>
      <c r="VVN83"/>
      <c r="VVO83"/>
      <c r="VVP83"/>
      <c r="VVQ83"/>
      <c r="VVR83"/>
      <c r="VVS83"/>
      <c r="VVT83"/>
      <c r="VVU83"/>
      <c r="VVV83"/>
      <c r="VVW83"/>
      <c r="VVX83"/>
      <c r="VVY83"/>
      <c r="VVZ83"/>
      <c r="VWA83"/>
      <c r="VWB83"/>
      <c r="VWC83"/>
      <c r="VWD83"/>
      <c r="VWE83"/>
      <c r="VWF83"/>
      <c r="VWG83"/>
      <c r="VWH83"/>
      <c r="VWI83"/>
      <c r="VWJ83"/>
      <c r="VWK83"/>
      <c r="VWL83"/>
      <c r="VWM83"/>
      <c r="VWN83"/>
      <c r="VWO83"/>
      <c r="VWP83"/>
      <c r="VWQ83"/>
      <c r="VWR83"/>
      <c r="VWS83"/>
      <c r="VWT83"/>
      <c r="VWU83"/>
      <c r="VWV83"/>
      <c r="VWW83"/>
      <c r="VWX83"/>
      <c r="VWY83"/>
      <c r="VWZ83"/>
      <c r="VXA83"/>
      <c r="VXB83"/>
      <c r="VXC83"/>
      <c r="VXD83"/>
      <c r="VXE83"/>
      <c r="VXF83"/>
      <c r="VXG83"/>
      <c r="VXH83"/>
      <c r="VXI83"/>
      <c r="VXJ83"/>
      <c r="VXK83"/>
      <c r="VXL83"/>
      <c r="VXM83"/>
      <c r="VXN83"/>
      <c r="VXO83"/>
      <c r="VXP83"/>
      <c r="VXQ83"/>
      <c r="VXR83"/>
      <c r="VXS83"/>
      <c r="VXT83"/>
      <c r="VXU83"/>
      <c r="VXV83"/>
      <c r="VXW83"/>
      <c r="VXX83"/>
      <c r="VXY83"/>
      <c r="VXZ83"/>
      <c r="VYA83"/>
      <c r="VYB83"/>
      <c r="VYC83"/>
      <c r="VYD83"/>
      <c r="VYE83"/>
      <c r="VYF83"/>
      <c r="VYG83"/>
      <c r="VYH83"/>
      <c r="VYI83"/>
      <c r="VYJ83"/>
      <c r="VYK83"/>
      <c r="VYL83"/>
      <c r="VYM83"/>
      <c r="VYN83"/>
      <c r="VYO83"/>
      <c r="VYP83"/>
      <c r="VYQ83"/>
      <c r="VYR83"/>
      <c r="VYS83"/>
      <c r="VYT83"/>
      <c r="VYU83"/>
      <c r="VYV83"/>
      <c r="VYW83"/>
      <c r="VYX83"/>
      <c r="VYY83"/>
      <c r="VYZ83"/>
      <c r="VZA83"/>
      <c r="VZB83"/>
      <c r="VZC83"/>
      <c r="VZD83"/>
      <c r="VZE83"/>
      <c r="VZF83"/>
      <c r="VZG83"/>
      <c r="VZH83"/>
      <c r="VZI83"/>
      <c r="VZJ83"/>
      <c r="VZK83"/>
      <c r="VZL83"/>
      <c r="VZM83"/>
      <c r="VZN83"/>
      <c r="VZO83"/>
      <c r="VZP83"/>
      <c r="VZQ83"/>
      <c r="VZR83"/>
      <c r="VZS83"/>
      <c r="VZT83"/>
      <c r="VZU83"/>
      <c r="VZV83"/>
      <c r="VZW83"/>
      <c r="VZX83"/>
      <c r="VZY83"/>
      <c r="VZZ83"/>
      <c r="WAA83"/>
      <c r="WAB83"/>
      <c r="WAC83"/>
      <c r="WAD83"/>
      <c r="WAE83"/>
      <c r="WAF83"/>
      <c r="WAG83"/>
      <c r="WAH83"/>
      <c r="WAI83"/>
      <c r="WAJ83"/>
      <c r="WAK83"/>
      <c r="WAL83"/>
      <c r="WAM83"/>
      <c r="WAN83"/>
      <c r="WAO83"/>
      <c r="WAP83"/>
      <c r="WAQ83"/>
      <c r="WAR83"/>
      <c r="WAS83"/>
      <c r="WAT83"/>
      <c r="WAU83"/>
      <c r="WAV83"/>
      <c r="WAW83"/>
      <c r="WAX83"/>
      <c r="WAY83"/>
      <c r="WAZ83"/>
      <c r="WBA83"/>
      <c r="WBB83"/>
      <c r="WBC83"/>
      <c r="WBD83"/>
      <c r="WBE83"/>
      <c r="WBF83"/>
      <c r="WBG83"/>
      <c r="WBH83"/>
      <c r="WBI83"/>
      <c r="WBJ83"/>
      <c r="WBK83"/>
      <c r="WBL83"/>
      <c r="WBM83"/>
      <c r="WBN83"/>
      <c r="WBO83"/>
      <c r="WBP83"/>
      <c r="WBQ83"/>
      <c r="WBR83"/>
      <c r="WBS83"/>
      <c r="WBT83"/>
      <c r="WBU83"/>
      <c r="WBV83"/>
      <c r="WBW83"/>
      <c r="WBX83"/>
      <c r="WBY83"/>
      <c r="WBZ83"/>
      <c r="WCA83"/>
      <c r="WCB83"/>
      <c r="WCC83"/>
      <c r="WCD83"/>
      <c r="WCE83"/>
      <c r="WCF83"/>
      <c r="WCG83"/>
      <c r="WCH83"/>
      <c r="WCI83"/>
      <c r="WCJ83"/>
      <c r="WCK83"/>
      <c r="WCL83"/>
      <c r="WCM83"/>
      <c r="WCN83"/>
      <c r="WCO83"/>
      <c r="WCP83"/>
      <c r="WCQ83"/>
      <c r="WCR83"/>
      <c r="WCS83"/>
      <c r="WCT83"/>
      <c r="WCU83"/>
      <c r="WCV83"/>
      <c r="WCW83"/>
      <c r="WCX83"/>
      <c r="WCY83"/>
      <c r="WCZ83"/>
      <c r="WDA83"/>
      <c r="WDB83"/>
      <c r="WDC83"/>
      <c r="WDD83"/>
      <c r="WDE83"/>
      <c r="WDF83"/>
      <c r="WDG83"/>
      <c r="WDH83"/>
      <c r="WDI83"/>
      <c r="WDJ83"/>
      <c r="WDK83"/>
      <c r="WDL83"/>
      <c r="WDM83"/>
      <c r="WDN83"/>
      <c r="WDO83"/>
      <c r="WDP83"/>
      <c r="WDQ83"/>
      <c r="WDR83"/>
      <c r="WDS83"/>
      <c r="WDT83"/>
      <c r="WDU83"/>
      <c r="WDV83"/>
      <c r="WDW83"/>
      <c r="WDX83"/>
      <c r="WDY83"/>
      <c r="WDZ83"/>
      <c r="WEA83"/>
      <c r="WEB83"/>
      <c r="WEC83"/>
      <c r="WED83"/>
      <c r="WEE83"/>
      <c r="WEF83"/>
      <c r="WEG83"/>
      <c r="WEH83"/>
      <c r="WEI83"/>
      <c r="WEJ83"/>
      <c r="WEK83"/>
      <c r="WEL83"/>
      <c r="WEM83"/>
      <c r="WEN83"/>
      <c r="WEO83"/>
      <c r="WEP83"/>
      <c r="WEQ83"/>
      <c r="WER83"/>
      <c r="WES83"/>
      <c r="WET83"/>
      <c r="WEU83"/>
      <c r="WEV83"/>
      <c r="WEW83"/>
      <c r="WEX83"/>
      <c r="WEY83"/>
      <c r="WEZ83"/>
      <c r="WFA83"/>
      <c r="WFB83"/>
      <c r="WFC83"/>
      <c r="WFD83"/>
      <c r="WFE83"/>
      <c r="WFF83"/>
      <c r="WFG83"/>
      <c r="WFH83"/>
      <c r="WFI83"/>
      <c r="WFJ83"/>
      <c r="WFK83"/>
      <c r="WFL83"/>
      <c r="WFM83"/>
      <c r="WFN83"/>
      <c r="WFO83"/>
      <c r="WFP83"/>
      <c r="WFQ83"/>
      <c r="WFR83"/>
      <c r="WFS83"/>
      <c r="WFT83"/>
      <c r="WFU83"/>
      <c r="WFV83"/>
      <c r="WFW83"/>
      <c r="WFX83"/>
      <c r="WFY83"/>
      <c r="WFZ83"/>
      <c r="WGA83"/>
      <c r="WGB83"/>
      <c r="WGC83"/>
      <c r="WGD83"/>
      <c r="WGE83"/>
      <c r="WGF83"/>
      <c r="WGG83"/>
      <c r="WGH83"/>
      <c r="WGI83"/>
      <c r="WGJ83"/>
      <c r="WGK83"/>
      <c r="WGL83"/>
      <c r="WGM83"/>
      <c r="WGN83"/>
      <c r="WGO83"/>
      <c r="WGP83"/>
      <c r="WGQ83"/>
      <c r="WGR83"/>
      <c r="WGS83"/>
      <c r="WGT83"/>
      <c r="WGU83"/>
      <c r="WGV83"/>
      <c r="WGW83"/>
      <c r="WGX83"/>
      <c r="WGY83"/>
      <c r="WGZ83"/>
      <c r="WHA83"/>
      <c r="WHB83"/>
      <c r="WHC83"/>
      <c r="WHD83"/>
      <c r="WHE83"/>
      <c r="WHF83"/>
      <c r="WHG83"/>
      <c r="WHH83"/>
      <c r="WHI83"/>
      <c r="WHJ83"/>
      <c r="WHK83"/>
      <c r="WHL83"/>
      <c r="WHM83"/>
      <c r="WHN83"/>
      <c r="WHO83"/>
      <c r="WHP83"/>
      <c r="WHQ83"/>
      <c r="WHR83"/>
      <c r="WHS83"/>
      <c r="WHT83"/>
      <c r="WHU83"/>
      <c r="WHV83"/>
      <c r="WHW83"/>
      <c r="WHX83"/>
      <c r="WHY83"/>
      <c r="WHZ83"/>
      <c r="WIA83"/>
      <c r="WIB83"/>
      <c r="WIC83"/>
      <c r="WID83"/>
      <c r="WIE83"/>
      <c r="WIF83"/>
      <c r="WIG83"/>
      <c r="WIH83"/>
      <c r="WII83"/>
      <c r="WIJ83"/>
      <c r="WIK83"/>
      <c r="WIL83"/>
      <c r="WIM83"/>
      <c r="WIN83"/>
      <c r="WIO83"/>
      <c r="WIP83"/>
      <c r="WIQ83"/>
      <c r="WIR83"/>
      <c r="WIS83"/>
      <c r="WIT83"/>
      <c r="WIU83"/>
      <c r="WIV83"/>
      <c r="WIW83"/>
      <c r="WIX83"/>
      <c r="WIY83"/>
      <c r="WIZ83"/>
      <c r="WJA83"/>
      <c r="WJB83"/>
      <c r="WJC83"/>
      <c r="WJD83"/>
      <c r="WJE83"/>
      <c r="WJF83"/>
      <c r="WJG83"/>
      <c r="WJH83"/>
      <c r="WJI83"/>
      <c r="WJJ83"/>
      <c r="WJK83"/>
      <c r="WJL83"/>
      <c r="WJM83"/>
      <c r="WJN83"/>
      <c r="WJO83"/>
      <c r="WJP83"/>
      <c r="WJQ83"/>
      <c r="WJR83"/>
      <c r="WJS83"/>
      <c r="WJT83"/>
      <c r="WJU83"/>
      <c r="WJV83"/>
      <c r="WJW83"/>
      <c r="WJX83"/>
      <c r="WJY83"/>
      <c r="WJZ83"/>
      <c r="WKA83"/>
      <c r="WKB83"/>
      <c r="WKC83"/>
      <c r="WKD83"/>
      <c r="WKE83"/>
      <c r="WKF83"/>
      <c r="WKG83"/>
      <c r="WKH83"/>
      <c r="WKI83"/>
      <c r="WKJ83"/>
      <c r="WKK83"/>
      <c r="WKL83"/>
      <c r="WKM83"/>
      <c r="WKN83"/>
      <c r="WKO83"/>
      <c r="WKP83"/>
      <c r="WKQ83"/>
      <c r="WKR83"/>
      <c r="WKS83"/>
      <c r="WKT83"/>
      <c r="WKU83"/>
      <c r="WKV83"/>
      <c r="WKW83"/>
      <c r="WKX83"/>
      <c r="WKY83"/>
      <c r="WKZ83"/>
      <c r="WLA83"/>
      <c r="WLB83"/>
      <c r="WLC83"/>
      <c r="WLD83"/>
      <c r="WLE83"/>
      <c r="WLF83"/>
      <c r="WLG83"/>
      <c r="WLH83"/>
      <c r="WLI83"/>
      <c r="WLJ83"/>
      <c r="WLK83"/>
      <c r="WLL83"/>
      <c r="WLM83"/>
      <c r="WLN83"/>
      <c r="WLO83"/>
      <c r="WLP83"/>
      <c r="WLQ83"/>
      <c r="WLR83"/>
      <c r="WLS83"/>
      <c r="WLT83"/>
      <c r="WLU83"/>
      <c r="WLV83"/>
      <c r="WLW83"/>
      <c r="WLX83"/>
      <c r="WLY83"/>
      <c r="WLZ83"/>
      <c r="WMA83"/>
      <c r="WMB83"/>
      <c r="WMC83"/>
      <c r="WMD83"/>
      <c r="WME83"/>
      <c r="WMF83"/>
      <c r="WMG83"/>
      <c r="WMH83"/>
      <c r="WMI83"/>
      <c r="WMJ83"/>
      <c r="WMK83"/>
      <c r="WML83"/>
      <c r="WMM83"/>
      <c r="WMN83"/>
      <c r="WMO83"/>
      <c r="WMP83"/>
      <c r="WMQ83"/>
      <c r="WMR83"/>
      <c r="WMS83"/>
      <c r="WMT83"/>
      <c r="WMU83"/>
      <c r="WMV83"/>
      <c r="WMW83"/>
      <c r="WMX83"/>
      <c r="WMY83"/>
      <c r="WMZ83"/>
      <c r="WNA83"/>
      <c r="WNB83"/>
      <c r="WNC83"/>
      <c r="WND83"/>
      <c r="WNE83"/>
      <c r="WNF83"/>
      <c r="WNG83"/>
      <c r="WNH83"/>
      <c r="WNI83"/>
      <c r="WNJ83"/>
      <c r="WNK83"/>
      <c r="WNL83"/>
      <c r="WNM83"/>
      <c r="WNN83"/>
      <c r="WNO83"/>
      <c r="WNP83"/>
      <c r="WNQ83"/>
      <c r="WNR83"/>
      <c r="WNS83"/>
      <c r="WNT83"/>
      <c r="WNU83"/>
      <c r="WNV83"/>
      <c r="WNW83"/>
      <c r="WNX83"/>
      <c r="WNY83"/>
      <c r="WNZ83"/>
      <c r="WOA83"/>
      <c r="WOB83"/>
      <c r="WOC83"/>
      <c r="WOD83"/>
      <c r="WOE83"/>
      <c r="WOF83"/>
      <c r="WOG83"/>
      <c r="WOH83"/>
      <c r="WOI83"/>
      <c r="WOJ83"/>
      <c r="WOK83"/>
      <c r="WOL83"/>
      <c r="WOM83"/>
      <c r="WON83"/>
      <c r="WOO83"/>
      <c r="WOP83"/>
      <c r="WOQ83"/>
      <c r="WOR83"/>
      <c r="WOS83"/>
      <c r="WOT83"/>
      <c r="WOU83"/>
      <c r="WOV83"/>
      <c r="WOW83"/>
      <c r="WOX83"/>
      <c r="WOY83"/>
      <c r="WOZ83"/>
      <c r="WPA83"/>
      <c r="WPB83"/>
      <c r="WPC83"/>
      <c r="WPD83"/>
      <c r="WPE83"/>
      <c r="WPF83"/>
      <c r="WPG83"/>
      <c r="WPH83"/>
      <c r="WPI83"/>
      <c r="WPJ83"/>
      <c r="WPK83"/>
      <c r="WPL83"/>
      <c r="WPM83"/>
      <c r="WPN83"/>
      <c r="WPO83"/>
      <c r="WPP83"/>
      <c r="WPQ83"/>
      <c r="WPR83"/>
      <c r="WPS83"/>
      <c r="WPT83"/>
      <c r="WPU83"/>
      <c r="WPV83"/>
      <c r="WPW83"/>
      <c r="WPX83"/>
      <c r="WPY83"/>
      <c r="WPZ83"/>
      <c r="WQA83"/>
      <c r="WQB83"/>
      <c r="WQC83"/>
      <c r="WQD83"/>
      <c r="WQE83"/>
      <c r="WQF83"/>
      <c r="WQG83"/>
      <c r="WQH83"/>
      <c r="WQI83"/>
      <c r="WQJ83"/>
      <c r="WQK83"/>
      <c r="WQL83"/>
      <c r="WQM83"/>
      <c r="WQN83"/>
      <c r="WQO83"/>
      <c r="WQP83"/>
      <c r="WQQ83"/>
      <c r="WQR83"/>
      <c r="WQS83"/>
      <c r="WQT83"/>
      <c r="WQU83"/>
      <c r="WQV83"/>
      <c r="WQW83"/>
      <c r="WQX83"/>
      <c r="WQY83"/>
      <c r="WQZ83"/>
      <c r="WRA83"/>
      <c r="WRB83"/>
      <c r="WRC83"/>
      <c r="WRD83"/>
      <c r="WRE83"/>
      <c r="WRF83"/>
      <c r="WRG83"/>
      <c r="WRH83"/>
      <c r="WRI83"/>
      <c r="WRJ83"/>
      <c r="WRK83"/>
      <c r="WRL83"/>
      <c r="WRM83"/>
      <c r="WRN83"/>
      <c r="WRO83"/>
      <c r="WRP83"/>
      <c r="WRQ83"/>
      <c r="WRR83"/>
      <c r="WRS83"/>
      <c r="WRT83"/>
      <c r="WRU83"/>
      <c r="WRV83"/>
      <c r="WRW83"/>
      <c r="WRX83"/>
      <c r="WRY83"/>
      <c r="WRZ83"/>
      <c r="WSA83"/>
      <c r="WSB83"/>
      <c r="WSC83"/>
      <c r="WSD83"/>
      <c r="WSE83"/>
      <c r="WSF83"/>
      <c r="WSG83"/>
      <c r="WSH83"/>
      <c r="WSI83"/>
      <c r="WSJ83"/>
      <c r="WSK83"/>
      <c r="WSL83"/>
      <c r="WSM83"/>
      <c r="WSN83"/>
      <c r="WSO83"/>
      <c r="WSP83"/>
      <c r="WSQ83"/>
      <c r="WSR83"/>
      <c r="WSS83"/>
      <c r="WST83"/>
      <c r="WSU83"/>
      <c r="WSV83"/>
      <c r="WSW83"/>
      <c r="WSX83"/>
      <c r="WSY83"/>
      <c r="WSZ83"/>
      <c r="WTA83"/>
      <c r="WTB83"/>
      <c r="WTC83"/>
      <c r="WTD83"/>
      <c r="WTE83"/>
      <c r="WTF83"/>
      <c r="WTG83"/>
      <c r="WTH83"/>
      <c r="WTI83"/>
      <c r="WTJ83"/>
      <c r="WTK83"/>
      <c r="WTL83"/>
      <c r="WTM83"/>
      <c r="WTN83"/>
      <c r="WTO83"/>
      <c r="WTP83"/>
      <c r="WTQ83"/>
      <c r="WTR83"/>
      <c r="WTS83"/>
      <c r="WTT83"/>
      <c r="WTU83"/>
      <c r="WTV83"/>
      <c r="WTW83"/>
      <c r="WTX83"/>
      <c r="WTY83"/>
      <c r="WTZ83"/>
      <c r="WUA83"/>
      <c r="WUB83"/>
      <c r="WUC83"/>
      <c r="WUD83"/>
      <c r="WUE83"/>
      <c r="WUF83"/>
      <c r="WUG83"/>
      <c r="WUH83"/>
      <c r="WUI83"/>
      <c r="WUJ83"/>
      <c r="WUK83"/>
      <c r="WUL83"/>
      <c r="WUM83"/>
      <c r="WUN83"/>
      <c r="WUO83"/>
      <c r="WUP83"/>
      <c r="WUQ83"/>
      <c r="WUR83"/>
      <c r="WUS83"/>
      <c r="WUT83"/>
      <c r="WUU83"/>
      <c r="WUV83"/>
      <c r="WUW83"/>
      <c r="WUX83"/>
      <c r="WUY83"/>
      <c r="WUZ83"/>
      <c r="WVA83"/>
      <c r="WVB83"/>
      <c r="WVC83"/>
      <c r="WVD83"/>
      <c r="WVE83"/>
      <c r="WVF83"/>
      <c r="WVG83"/>
      <c r="WVH83"/>
      <c r="WVI83"/>
      <c r="WVJ83"/>
      <c r="WVK83"/>
      <c r="WVL83"/>
      <c r="WVM83"/>
      <c r="WVN83"/>
      <c r="WVO83"/>
      <c r="WVP83"/>
      <c r="WVQ83"/>
      <c r="WVR83"/>
      <c r="WVS83"/>
      <c r="WVT83"/>
      <c r="WVU83"/>
      <c r="WVV83"/>
      <c r="WVW83"/>
      <c r="WVX83"/>
      <c r="WVY83"/>
      <c r="WVZ83"/>
      <c r="WWA83"/>
      <c r="WWB83"/>
      <c r="WWC83"/>
      <c r="WWD83"/>
      <c r="WWE83"/>
      <c r="WWF83"/>
      <c r="WWG83"/>
      <c r="WWH83"/>
      <c r="WWI83"/>
      <c r="WWJ83"/>
      <c r="WWK83"/>
      <c r="WWL83"/>
      <c r="WWM83"/>
      <c r="WWN83"/>
      <c r="WWO83"/>
      <c r="WWP83"/>
      <c r="WWQ83"/>
      <c r="WWR83"/>
      <c r="WWS83"/>
      <c r="WWT83"/>
      <c r="WWU83"/>
      <c r="WWV83"/>
      <c r="WWW83"/>
      <c r="WWX83"/>
      <c r="WWY83"/>
      <c r="WWZ83"/>
      <c r="WXA83"/>
      <c r="WXB83"/>
      <c r="WXC83"/>
      <c r="WXD83"/>
      <c r="WXE83"/>
      <c r="WXF83"/>
      <c r="WXG83"/>
      <c r="WXH83"/>
      <c r="WXI83"/>
      <c r="WXJ83"/>
      <c r="WXK83"/>
      <c r="WXL83"/>
      <c r="WXM83"/>
      <c r="WXN83"/>
      <c r="WXO83"/>
      <c r="WXP83"/>
      <c r="WXQ83"/>
      <c r="WXR83"/>
      <c r="WXS83"/>
      <c r="WXT83"/>
      <c r="WXU83"/>
      <c r="WXV83"/>
      <c r="WXW83"/>
      <c r="WXX83"/>
      <c r="WXY83"/>
      <c r="WXZ83"/>
      <c r="WYA83"/>
      <c r="WYB83"/>
      <c r="WYC83"/>
      <c r="WYD83"/>
      <c r="WYE83"/>
      <c r="WYF83"/>
      <c r="WYG83"/>
      <c r="WYH83"/>
      <c r="WYI83"/>
      <c r="WYJ83"/>
      <c r="WYK83"/>
      <c r="WYL83"/>
      <c r="WYM83"/>
      <c r="WYN83"/>
      <c r="WYO83"/>
      <c r="WYP83"/>
      <c r="WYQ83"/>
      <c r="WYR83"/>
      <c r="WYS83"/>
      <c r="WYT83"/>
      <c r="WYU83"/>
      <c r="WYV83"/>
      <c r="WYW83"/>
      <c r="WYX83"/>
      <c r="WYY83"/>
      <c r="WYZ83"/>
      <c r="WZA83"/>
      <c r="WZB83"/>
      <c r="WZC83"/>
      <c r="WZD83"/>
      <c r="WZE83"/>
      <c r="WZF83"/>
      <c r="WZG83"/>
      <c r="WZH83"/>
      <c r="WZI83"/>
      <c r="WZJ83"/>
      <c r="WZK83"/>
      <c r="WZL83"/>
      <c r="WZM83"/>
      <c r="WZN83"/>
      <c r="WZO83"/>
      <c r="WZP83"/>
      <c r="WZQ83"/>
      <c r="WZR83"/>
      <c r="WZS83"/>
      <c r="WZT83"/>
      <c r="WZU83"/>
      <c r="WZV83"/>
      <c r="WZW83"/>
      <c r="WZX83"/>
      <c r="WZY83"/>
      <c r="WZZ83"/>
      <c r="XAA83"/>
      <c r="XAB83"/>
      <c r="XAC83"/>
      <c r="XAD83"/>
      <c r="XAE83"/>
      <c r="XAF83"/>
      <c r="XAG83"/>
      <c r="XAH83"/>
      <c r="XAI83"/>
      <c r="XAJ83"/>
      <c r="XAK83"/>
      <c r="XAL83"/>
      <c r="XAM83"/>
      <c r="XAN83"/>
      <c r="XAO83"/>
      <c r="XAP83"/>
      <c r="XAQ83"/>
      <c r="XAR83"/>
      <c r="XAS83"/>
      <c r="XAT83"/>
      <c r="XAU83"/>
      <c r="XAV83"/>
      <c r="XAW83"/>
      <c r="XAX83"/>
      <c r="XAY83"/>
      <c r="XAZ83"/>
      <c r="XBA83"/>
      <c r="XBB83"/>
      <c r="XBC83"/>
      <c r="XBD83"/>
      <c r="XBE83"/>
      <c r="XBF83"/>
      <c r="XBG83"/>
      <c r="XBH83"/>
      <c r="XBI83"/>
      <c r="XBJ83"/>
      <c r="XBK83"/>
      <c r="XBL83"/>
      <c r="XBM83"/>
      <c r="XBN83"/>
      <c r="XBO83"/>
      <c r="XBP83"/>
      <c r="XBQ83"/>
      <c r="XBR83"/>
      <c r="XBS83"/>
      <c r="XBT83"/>
      <c r="XBU83"/>
      <c r="XBV83"/>
      <c r="XBW83"/>
      <c r="XBX83"/>
      <c r="XBY83"/>
      <c r="XBZ83"/>
      <c r="XCA83"/>
      <c r="XCB83"/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  <c r="XEX83"/>
      <c r="XEY83"/>
      <c r="XEZ83"/>
      <c r="XFA83"/>
      <c r="XFB83"/>
    </row>
    <row r="84" spans="1:16382" customFormat="1">
      <c r="J84" s="79"/>
      <c r="L84" s="80"/>
    </row>
    <row r="85" spans="1:16382" customFormat="1">
      <c r="J85" s="79"/>
      <c r="L85" s="80"/>
    </row>
    <row r="86" spans="1:16382" customFormat="1">
      <c r="J86" s="79"/>
      <c r="L86" s="80"/>
    </row>
    <row r="87" spans="1:16382" customFormat="1">
      <c r="J87" s="79"/>
      <c r="L87" s="80"/>
    </row>
    <row r="88" spans="1:16382" customFormat="1">
      <c r="J88" s="79"/>
      <c r="L88" s="80"/>
    </row>
    <row r="89" spans="1:16382" customFormat="1">
      <c r="J89" s="79"/>
      <c r="L89" s="80"/>
    </row>
    <row r="90" spans="1:16382" customFormat="1">
      <c r="J90" s="79"/>
      <c r="L90" s="80"/>
    </row>
    <row r="91" spans="1:16382" customFormat="1">
      <c r="J91" s="79"/>
      <c r="L91" s="80"/>
    </row>
    <row r="92" spans="1:16382" customFormat="1">
      <c r="J92" s="79"/>
      <c r="L92" s="80"/>
    </row>
    <row r="93" spans="1:16382" customFormat="1">
      <c r="J93" s="79"/>
      <c r="L93" s="80"/>
    </row>
    <row r="94" spans="1:16382" customFormat="1">
      <c r="J94" s="79"/>
      <c r="L94" s="80"/>
    </row>
    <row r="95" spans="1:16382" customFormat="1">
      <c r="J95" s="79"/>
      <c r="L95" s="80"/>
    </row>
    <row r="96" spans="1:16382" customFormat="1">
      <c r="J96" s="79"/>
      <c r="L96" s="80"/>
    </row>
    <row r="97" spans="10:12" customFormat="1">
      <c r="J97" s="79"/>
      <c r="L97" s="80"/>
    </row>
    <row r="98" spans="10:12" customFormat="1">
      <c r="J98" s="79"/>
      <c r="L98" s="80"/>
    </row>
    <row r="99" spans="10:12" customFormat="1">
      <c r="J99" s="79"/>
      <c r="L99" s="80"/>
    </row>
    <row r="100" spans="10:12" customFormat="1">
      <c r="J100" s="79"/>
      <c r="L100" s="80"/>
    </row>
  </sheetData>
  <mergeCells count="69">
    <mergeCell ref="L55:L59"/>
    <mergeCell ref="C60:D60"/>
    <mergeCell ref="B55:B59"/>
    <mergeCell ref="E55:E59"/>
    <mergeCell ref="F55:F59"/>
    <mergeCell ref="G55:G59"/>
    <mergeCell ref="H55:H59"/>
    <mergeCell ref="K55:K59"/>
    <mergeCell ref="L43:L46"/>
    <mergeCell ref="B47:B54"/>
    <mergeCell ref="E47:E54"/>
    <mergeCell ref="F47:F54"/>
    <mergeCell ref="G47:G54"/>
    <mergeCell ref="H47:H54"/>
    <mergeCell ref="K47:K54"/>
    <mergeCell ref="B43:B46"/>
    <mergeCell ref="E43:E46"/>
    <mergeCell ref="F43:F46"/>
    <mergeCell ref="G43:G46"/>
    <mergeCell ref="H43:H46"/>
    <mergeCell ref="K43:K46"/>
    <mergeCell ref="B31:B42"/>
    <mergeCell ref="E31:E42"/>
    <mergeCell ref="F31:F42"/>
    <mergeCell ref="G31:G42"/>
    <mergeCell ref="H31:H42"/>
    <mergeCell ref="K31:K42"/>
    <mergeCell ref="B24:B30"/>
    <mergeCell ref="E24:E30"/>
    <mergeCell ref="F24:F30"/>
    <mergeCell ref="G24:G30"/>
    <mergeCell ref="H24:H30"/>
    <mergeCell ref="K24:K30"/>
    <mergeCell ref="B14:B23"/>
    <mergeCell ref="E14:E23"/>
    <mergeCell ref="F14:F23"/>
    <mergeCell ref="G14:G23"/>
    <mergeCell ref="H14:H23"/>
    <mergeCell ref="K14:K23"/>
    <mergeCell ref="L7:L10"/>
    <mergeCell ref="B11:B13"/>
    <mergeCell ref="E11:E13"/>
    <mergeCell ref="F11:F13"/>
    <mergeCell ref="G11:G13"/>
    <mergeCell ref="H11:H13"/>
    <mergeCell ref="K11:K13"/>
    <mergeCell ref="L11:L13"/>
    <mergeCell ref="B7:B10"/>
    <mergeCell ref="E7:E10"/>
    <mergeCell ref="F7:F10"/>
    <mergeCell ref="G7:G10"/>
    <mergeCell ref="H7:H10"/>
    <mergeCell ref="K7:K10"/>
    <mergeCell ref="G5:G6"/>
    <mergeCell ref="H5:H6"/>
    <mergeCell ref="I5:I6"/>
    <mergeCell ref="J5:J6"/>
    <mergeCell ref="K5:K6"/>
    <mergeCell ref="L5:L6"/>
    <mergeCell ref="A1:L1"/>
    <mergeCell ref="A2:L2"/>
    <mergeCell ref="A3:L3"/>
    <mergeCell ref="A4:E4"/>
    <mergeCell ref="A5:A6"/>
    <mergeCell ref="B5:B6"/>
    <mergeCell ref="C5:C6"/>
    <mergeCell ref="D5:D6"/>
    <mergeCell ref="E5:E6"/>
    <mergeCell ref="F5:F6"/>
  </mergeCells>
  <printOptions horizontalCentered="1"/>
  <pageMargins left="0.70866141732283472" right="0.31496062992125984" top="0.55118110236220474" bottom="0.55118110236220474" header="0.31496062992125984" footer="0.31496062992125984"/>
  <pageSetup paperSize="345" fitToHeight="0" orientation="landscape" r:id="rId1"/>
  <headerFooter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2833-9A7B-4C28-8563-22131C715B4D}">
  <dimension ref="A1"/>
  <sheetViews>
    <sheetView workbookViewId="0"/>
  </sheetViews>
  <sheetFormatPr baseColWidth="10" defaultRowHeight="14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Informe Obras Faism</vt:lpstr>
      <vt:lpstr>Hoja1</vt:lpstr>
      <vt:lpstr>'Informe Obras Faism'!Área_de_impresión</vt:lpstr>
      <vt:lpstr>'Informe Obras Faism'!Títulos_a_imprimir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L.C.P. y M.F. Carlos Virgen Fletes</dc:creator>
  <cp:lastModifiedBy>L.C.P. y M.F. Carlos Virgen Fletes</cp:lastModifiedBy>
  <dcterms:created xsi:type="dcterms:W3CDTF">2022-02-24T02:11:39Z</dcterms:created>
  <dcterms:modified xsi:type="dcterms:W3CDTF">2022-02-24T02:15:35Z</dcterms:modified>
</cp:coreProperties>
</file>